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Finanzen\ZCO\KEF\ARD Finanzstatistik\Zahlen und Fakten rbb\"/>
    </mc:Choice>
  </mc:AlternateContent>
  <xr:revisionPtr revIDLastSave="0" documentId="8_{C3D695BA-E8AC-4291-A914-0BBED7AE5A52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1.4 Erträge_Aufwendungen" sheetId="1" r:id="rId1"/>
    <sheet name="1.5 Finanzrechnung" sheetId="2" r:id="rId2"/>
    <sheet name="1.6 Erträge_Aufwendungen" sheetId="3" r:id="rId3"/>
  </sheets>
  <externalReferences>
    <externalReference r:id="rId4"/>
    <externalReference r:id="rId5"/>
  </externalReferences>
  <definedNames>
    <definedName name="__EdFJsKAA" localSheetId="1" hidden="1">[1]!Drucken</definedName>
    <definedName name="aaa" localSheetId="2">#REF!,#REF!,#REF!,#REF!,#REF!,#REF!,#REF!,#REF!,#REF!,#REF!</definedName>
    <definedName name="aaa">#REF!,#REF!,#REF!,#REF!,#REF!,#REF!,#REF!,#REF!,#REF!,#REF!</definedName>
    <definedName name="aaaaaa" localSheetId="2">#REF!,#REF!,#REF!,#REF!,#REF!</definedName>
    <definedName name="aaaaaa">#REF!,#REF!,#REF!,#REF!,#REF!</definedName>
    <definedName name="Akt_Jahr_0" localSheetId="0">'1.4 Erträge_Aufwendungen'!$D$7</definedName>
    <definedName name="Akt_Jahr_0" localSheetId="1">'1.5 Finanzrechnung'!$D$6</definedName>
    <definedName name="Akt_Jahr_0" localSheetId="2">'1.6 Erträge_Aufwendungen'!#REF!</definedName>
    <definedName name="Akt_Jahr_0">#REF!</definedName>
    <definedName name="Akt_Jahr_1" localSheetId="0">'1.4 Erträge_Aufwendungen'!$D$7,'1.4 Erträge_Aufwendungen'!$D$8,'1.4 Erträge_Aufwendungen'!$D$11,'1.4 Erträge_Aufwendungen'!$D$12,'1.4 Erträge_Aufwendungen'!$D$14:$D$16,'1.4 Erträge_Aufwendungen'!$D$20:$D$20,'1.4 Erträge_Aufwendungen'!#REF!,'1.4 Erträge_Aufwendungen'!$D$30,'1.4 Erträge_Aufwendungen'!#REF!,'1.4 Erträge_Aufwendungen'!#REF!,'1.4 Erträge_Aufwendungen'!$D$36:$D$40,'1.4 Erträge_Aufwendungen'!$D$41,'1.4 Erträge_Aufwendungen'!$D$42</definedName>
    <definedName name="Akt_Jahr_1" localSheetId="1">'1.5 Finanzrechnung'!$D$7,'1.5 Finanzrechnung'!$D$9:$D$11,'1.5 Finanzrechnung'!$D$13,'1.5 Finanzrechnung'!$D$14:$D$15,'1.5 Finanzrechnung'!#REF!,'1.5 Finanzrechnung'!$D$17:$D$18,'1.5 Finanzrechnung'!$D$20,'1.5 Finanzrechnung'!$D$25:$D$27,'1.5 Finanzrechnung'!$D$29,'1.5 Finanzrechnung'!$D$30:$D$32,'1.5 Finanzrechnung'!#REF!,'1.5 Finanzrechnung'!$D$34:$D$35,'1.5 Finanzrechnung'!$D$37,'1.5 Finanzrechnung'!$D$42:$D$45</definedName>
    <definedName name="Akt_Jahr_1" localSheetId="2">'1.6 Erträge_Aufwendungen'!#REF!,'1.6 Erträge_Aufwendungen'!#REF!,'1.6 Erträge_Aufwendungen'!#REF!,'1.6 Erträge_Aufwendungen'!#REF!,'1.6 Erträge_Aufwendungen'!#REF!,'1.6 Erträge_Aufwendungen'!#REF!,'1.6 Erträge_Aufwendungen'!#REF!,'1.6 Erträge_Aufwendungen'!#REF!,'1.6 Erträge_Aufwendungen'!#REF!,'1.6 Erträge_Aufwendungen'!#REF!,'1.6 Erträge_Aufwendungen'!#REF!,'1.6 Erträge_Aufwendungen'!#REF!,'1.6 Erträge_Aufwendungen'!#REF!</definedName>
    <definedName name="Akt_Jahr_1">#REF!,#REF!,#REF!,#REF!,#REF!,#REF!,#REF!,#REF!,#REF!,#REF!,#REF!,#REF!,#REF!</definedName>
    <definedName name="Alt_Jahr_0" localSheetId="0">'1.4 Erträge_Aufwendungen'!#REF!</definedName>
    <definedName name="Alt_Jahr_0" localSheetId="1">'1.5 Finanzrechnung'!#REF!</definedName>
    <definedName name="Alt_Jahr_0" localSheetId="2">'1.6 Erträge_Aufwendungen'!#REF!</definedName>
    <definedName name="Alt_Jahr_0">#REF!</definedName>
    <definedName name="Alt_Jahr_1" localSheetId="0">'1.4 Erträge_Aufwendungen'!#REF!,'1.4 Erträge_Aufwendungen'!#REF!,'1.4 Erträge_Aufwendungen'!#REF!,'1.4 Erträge_Aufwendungen'!#REF!,'1.4 Erträge_Aufwendungen'!#REF!,'1.4 Erträge_Aufwendungen'!#REF!,'1.4 Erträge_Aufwendungen'!#REF!,'1.4 Erträge_Aufwendungen'!#REF!,'1.4 Erträge_Aufwendungen'!#REF!,'1.4 Erträge_Aufwendungen'!#REF!,'1.4 Erträge_Aufwendungen'!#REF!,'1.4 Erträge_Aufwendungen'!#REF!,'1.4 Erträge_Aufwendungen'!#REF!</definedName>
    <definedName name="Alt_Jahr_1" localSheetId="1">'1.5 Finanzrechnung'!#REF!,'1.5 Finanzrechnung'!#REF!,'1.5 Finanzrechnung'!#REF!,'1.5 Finanzrechnung'!#REF!,'1.5 Finanzrechnung'!#REF!,'1.5 Finanzrechnung'!#REF!,'1.5 Finanzrechnung'!#REF!,'1.5 Finanzrechnung'!#REF!,'1.5 Finanzrechnung'!#REF!,'1.5 Finanzrechnung'!#REF!,'1.5 Finanzrechnung'!#REF!,'1.5 Finanzrechnung'!#REF!,'1.5 Finanzrechnung'!#REF!</definedName>
    <definedName name="Alt_Jahr_1" localSheetId="2">'1.6 Erträge_Aufwendungen'!#REF!,'1.6 Erträge_Aufwendungen'!#REF!,'1.6 Erträge_Aufwendungen'!#REF!,'1.6 Erträge_Aufwendungen'!#REF!,'1.6 Erträge_Aufwendungen'!#REF!,'1.6 Erträge_Aufwendungen'!#REF!,'1.6 Erträge_Aufwendungen'!#REF!,'1.6 Erträge_Aufwendungen'!#REF!,'1.6 Erträge_Aufwendungen'!#REF!,'1.6 Erträge_Aufwendungen'!#REF!,'1.6 Erträge_Aufwendungen'!#REF!,'1.6 Erträge_Aufwendungen'!#REF!,'1.6 Erträge_Aufwendungen'!#REF!</definedName>
    <definedName name="Alt_Jahr_1">#REF!,#REF!,#REF!,#REF!,#REF!,#REF!,#REF!,#REF!,#REF!,#REF!,#REF!,#REF!,#REF!</definedName>
    <definedName name="bereich.zahl" localSheetId="0">'1.4 Erträge_Aufwendungen'!bereich.zahl.1,'1.4 Erträge_Aufwendungen'!bereich.zahl.2</definedName>
    <definedName name="bereich.zahl" localSheetId="1">'1.5 Finanzrechnung'!$C$6:$C$11,'1.5 Finanzrechnung'!$C$13:$C$15,'1.5 Finanzrechnung'!#REF!,'1.5 Finanzrechnung'!$C$17:$C$18,'1.5 Finanzrechnung'!$C$20:$C$20,'1.5 Finanzrechnung'!$C$23:$C$27,'1.5 Finanzrechnung'!$C$29:$C$32,'1.5 Finanzrechnung'!$C$34:$C$35,'1.5 Finanzrechnung'!$C$37:$C$37,'1.5 Finanzrechnung'!$C$41:$C$45</definedName>
    <definedName name="bereich.zahl" localSheetId="2">'1.6 Erträge_Aufwendungen'!bereich.zahl.1,'1.6 Erträge_Aufwendungen'!bereich.zahl.2</definedName>
    <definedName name="bereich.zahl">bereich.zahl.1,bereich.zahl.2</definedName>
    <definedName name="bereich.zahl.1" localSheetId="0">'1.4 Erträge_Aufwendungen'!$D$6:$D$8,'1.4 Erträge_Aufwendungen'!$D$11:$D$12,'1.4 Erträge_Aufwendungen'!$D$14:$D$16,'1.4 Erträge_Aufwendungen'!$D$17,'1.4 Erträge_Aufwendungen'!$D$19:$D$20,'1.4 Erträge_Aufwendungen'!#REF!,'1.4 Erträge_Aufwendungen'!$D$25:$D$27,'1.4 Erträge_Aufwendungen'!$D$28:$D$30,'1.4 Erträge_Aufwendungen'!$D$31:$D$31,'1.4 Erträge_Aufwendungen'!$D$33:$D$40,'1.4 Erträge_Aufwendungen'!$D$41:$D$43</definedName>
    <definedName name="bereich.zahl.1" localSheetId="2">'1.6 Erträge_Aufwendungen'!#REF!,'1.6 Erträge_Aufwendungen'!#REF!,'1.6 Erträge_Aufwendungen'!#REF!,'1.6 Erträge_Aufwendungen'!#REF!,'1.6 Erträge_Aufwendungen'!#REF!,'1.6 Erträge_Aufwendungen'!#REF!,'1.6 Erträge_Aufwendungen'!#REF!,'1.6 Erträge_Aufwendungen'!#REF!,'1.6 Erträge_Aufwendungen'!#REF!,'1.6 Erträge_Aufwendungen'!#REF!,'1.6 Erträge_Aufwendungen'!#REF!</definedName>
    <definedName name="bereich.zahl.1">#REF!,#REF!,#REF!,#REF!,#REF!,#REF!,#REF!,#REF!,#REF!,#REF!,#REF!</definedName>
    <definedName name="bereich.zahl.2" localSheetId="0">'1.4 Erträge_Aufwendungen'!#REF!,'1.4 Erträge_Aufwendungen'!#REF!,'1.4 Erträge_Aufwendungen'!#REF!,'1.4 Erträge_Aufwendungen'!#REF!,'1.4 Erträge_Aufwendungen'!#REF!,'1.4 Erträge_Aufwendungen'!#REF!,'1.4 Erträge_Aufwendungen'!#REF!,'1.4 Erträge_Aufwendungen'!#REF!,'1.4 Erträge_Aufwendungen'!#REF!,'1.4 Erträge_Aufwendungen'!#REF!,'1.4 Erträge_Aufwendungen'!#REF!,'1.4 Erträge_Aufwendungen'!#REF!,'1.4 Erträge_Aufwendungen'!#REF!</definedName>
    <definedName name="bereich.zahl.2" localSheetId="2">'1.6 Erträge_Aufwendungen'!#REF!,'1.6 Erträge_Aufwendungen'!#REF!,'1.6 Erträge_Aufwendungen'!#REF!,'1.6 Erträge_Aufwendungen'!#REF!,'1.6 Erträge_Aufwendungen'!#REF!,'1.6 Erträge_Aufwendungen'!#REF!,'1.6 Erträge_Aufwendungen'!#REF!,'1.6 Erträge_Aufwendungen'!#REF!,'1.6 Erträge_Aufwendungen'!#REF!,'1.6 Erträge_Aufwendungen'!#REF!,'1.6 Erträge_Aufwendungen'!#REF!,'1.6 Erträge_Aufwendungen'!#REF!,'1.6 Erträge_Aufwendungen'!#REF!</definedName>
    <definedName name="bereich.zahl.2">#REF!,#REF!,#REF!,#REF!,#REF!,#REF!,#REF!,#REF!,#REF!,#REF!,#REF!,#REF!,#REF!</definedName>
    <definedName name="Bereich_bezüge" localSheetId="0">'1.4 Erträge_Aufwendungen'!$D$6,'1.4 Erträge_Aufwendungen'!#REF!,'1.4 Erträge_Aufwendungen'!$D$16,'1.4 Erträge_Aufwendungen'!$D$17,'1.4 Erträge_Aufwendungen'!$D$19,'1.4 Erträge_Aufwendungen'!$D$25:$D$29,'1.4 Erträge_Aufwendungen'!$D$31,'1.4 Erträge_Aufwendungen'!$D$33:$D$34,'1.4 Erträge_Aufwendungen'!$D$43</definedName>
    <definedName name="Bereich_Bezüge" localSheetId="1">'1.5 Finanzrechnung'!$D$6,'1.5 Finanzrechnung'!$D$8,'1.5 Finanzrechnung'!$D$23:$D$24</definedName>
    <definedName name="Bereich_bezüge" localSheetId="2">'1.6 Erträge_Aufwendungen'!#REF!,'1.6 Erträge_Aufwendungen'!#REF!,'1.6 Erträge_Aufwendungen'!#REF!,'1.6 Erträge_Aufwendungen'!#REF!,'1.6 Erträge_Aufwendungen'!#REF!,'1.6 Erträge_Aufwendungen'!#REF!,'1.6 Erträge_Aufwendungen'!#REF!,'1.6 Erträge_Aufwendungen'!#REF!,'1.6 Erträge_Aufwendungen'!#REF!</definedName>
    <definedName name="Bereich_bezüge">#REF!,#REF!,#REF!,#REF!,#REF!,#REF!,#REF!,#REF!,#REF!</definedName>
    <definedName name="Bereich_F" localSheetId="0">'1.4 Erträge_Aufwendungen'!$A$1:$A$1,'1.4 Erträge_Aufwendungen'!$A$4:$B$4,'1.4 Erträge_Aufwendungen'!$B$22:$C$22,'1.4 Erträge_Aufwendungen'!$A$23:$B$23,'1.4 Erträge_Aufwendungen'!$B$44:$C$44,'1.4 Erträge_Aufwendungen'!$B$45:$C$45,'1.4 Erträge_Aufwendungen'!$D$3,'1.4 Erträge_Aufwendungen'!#REF!</definedName>
    <definedName name="Bereich_F" localSheetId="1">'1.5 Finanzrechnung'!$A$1:$A$1,'1.5 Finanzrechnung'!$D$4,'1.5 Finanzrechnung'!#REF!,'1.5 Finanzrechnung'!$A$5:$B$5,'1.5 Finanzrechnung'!$B$21,'1.5 Finanzrechnung'!$C$21:$C$21,'1.5 Finanzrechnung'!$A$22:$B$22,'1.5 Finanzrechnung'!$B$38,'1.5 Finanzrechnung'!$D$38,'1.5 Finanzrechnung'!#REF!,'1.5 Finanzrechnung'!#REF!,'1.5 Finanzrechnung'!$D$39,'1.5 Finanzrechnung'!$B$39,'1.5 Finanzrechnung'!$A$39,'1.5 Finanzrechnung'!$A$40:$B$40,'1.5 Finanzrechnung'!$B$46,'1.5 Finanzrechnung'!$D$46,'1.5 Finanzrechnung'!#REF!</definedName>
    <definedName name="Bereich_F" localSheetId="2">'1.6 Erträge_Aufwendungen'!$A$1:$A$1,'1.6 Erträge_Aufwendungen'!#REF!,'1.6 Erträge_Aufwendungen'!$B$4:$C$4,'1.6 Erträge_Aufwendungen'!#REF!,'1.6 Erträge_Aufwendungen'!$B$5:$C$5,'1.6 Erträge_Aufwendungen'!$B$6:$C$6,'1.6 Erträge_Aufwendungen'!$D$3,'1.6 Erträge_Aufwendungen'!#REF!</definedName>
    <definedName name="Bereich_F">#REF!,#REF!,#REF!,#REF!,#REF!,#REF!,#REF!,#REF!</definedName>
    <definedName name="Bereich_R1" localSheetId="2">'1.5 Finanzrechnung'!#REF!,'1.5 Finanzrechnung'!$D$39:$D$39,'1.5 Finanzrechnung'!$A$39:$B$39,'1.5 Finanzrechnung'!$A$38:$B$38,'1.5 Finanzrechnung'!$D$38:$D$38,'1.5 Finanzrechnung'!#REF!,'1.5 Finanzrechnung'!#REF!,'1.5 Finanzrechnung'!$D$22:$D$37,'1.5 Finanzrechnung'!$A$22:$B$37,'1.5 Finanzrechnung'!$A$21:$B$21,'1.5 Finanzrechnung'!$D$21:$D$21,'1.5 Finanzrechnung'!#REF!,'1.5 Finanzrechnung'!#REF!,'1.5 Finanzrechnung'!$D$5:$D$20,'1.5 Finanzrechnung'!$A$5:$B$20,'1.5 Finanzrechnung'!$A$3:$B$4,'1.5 Finanzrechnung'!$D$3:$D$4,'1.5 Finanzrechnung'!#REF!</definedName>
    <definedName name="Bereich_R1">'1.5 Finanzrechnung'!#REF!,'1.5 Finanzrechnung'!$D$39:$D$39,'1.5 Finanzrechnung'!$A$39:$B$39,'1.5 Finanzrechnung'!$A$38:$B$38,'1.5 Finanzrechnung'!$D$38:$D$38,'1.5 Finanzrechnung'!#REF!,'1.5 Finanzrechnung'!#REF!,'1.5 Finanzrechnung'!$D$22:$D$37,'1.5 Finanzrechnung'!$A$22:$B$37,'1.5 Finanzrechnung'!$A$21:$B$21,'1.5 Finanzrechnung'!$D$21:$D$21,'1.5 Finanzrechnung'!#REF!,'1.5 Finanzrechnung'!#REF!,'1.5 Finanzrechnung'!$D$5:$D$20,'1.5 Finanzrechnung'!$A$5:$B$20,'1.5 Finanzrechnung'!$A$3:$B$4,'1.5 Finanzrechnung'!$D$3:$D$4,'1.5 Finanzrechnung'!#REF!</definedName>
    <definedName name="Bereich_R2" localSheetId="2">'1.5 Finanzrechnung'!$A$46:$B$47,'1.5 Finanzrechnung'!$D$46:$D$47,'1.5 Finanzrechnung'!#REF!</definedName>
    <definedName name="Bereich_R2">'1.5 Finanzrechnung'!$A$46:$B$47,'1.5 Finanzrechnung'!$D$46:$D$47,'1.5 Finanzrechnung'!#REF!</definedName>
    <definedName name="Bereich_Rahmen" localSheetId="0">'1.4 Erträge_Aufwendungen'!$A$3:$B$3,'1.4 Erträge_Aufwendungen'!$D$3:$D$3,'1.4 Erträge_Aufwendungen'!#REF!,'1.4 Erträge_Aufwendungen'!$A$4:$B$21,'1.4 Erträge_Aufwendungen'!$D$4:$D$21,'1.4 Erträge_Aufwendungen'!#REF!,'1.4 Erträge_Aufwendungen'!$A$22:$B$22,'1.4 Erträge_Aufwendungen'!$D$22,'1.4 Erträge_Aufwendungen'!#REF!,'1.4 Erträge_Aufwendungen'!$A$23:$B$43,'1.4 Erträge_Aufwendungen'!$D$23:$D$43,'1.4 Erträge_Aufwendungen'!#REF!,'1.4 Erträge_Aufwendungen'!#REF!,'1.4 Erträge_Aufwendungen'!$D$44,'1.4 Erträge_Aufwendungen'!$A$44:$B$44,'1.4 Erträge_Aufwendungen'!$A$45:$B$45,'1.4 Erträge_Aufwendungen'!$D$45:$D$45,'1.4 Erträge_Aufwendungen'!#REF!,'1.4 Erträge_Aufwendungen'!$A$46:$C$48</definedName>
    <definedName name="Bereich_Rahmen" localSheetId="1">Bereich_R1,Bereich_R2</definedName>
    <definedName name="Bereich_Rahmen" localSheetId="2">'1.6 Erträge_Aufwendungen'!$B$3:$B$3,'1.6 Erträge_Aufwendungen'!$D$3:$D$3,'1.6 Erträge_Aufwendungen'!#REF!,'1.6 Erträge_Aufwendungen'!#REF!,'1.6 Erträge_Aufwendungen'!#REF!,'1.6 Erträge_Aufwendungen'!#REF!,'1.6 Erträge_Aufwendungen'!$B$4:$B$4,'1.6 Erträge_Aufwendungen'!$D$4,'1.6 Erträge_Aufwendungen'!#REF!,'1.6 Erträge_Aufwendungen'!#REF!,'1.6 Erträge_Aufwendungen'!#REF!,'1.6 Erträge_Aufwendungen'!#REF!,'1.6 Erträge_Aufwendungen'!#REF!,'1.6 Erträge_Aufwendungen'!$D$5,'1.6 Erträge_Aufwendungen'!$B$5:$B$5,'1.6 Erträge_Aufwendungen'!$B$6:$B$6,'1.6 Erträge_Aufwendungen'!$D$6:$D$6,'1.6 Erträge_Aufwendungen'!#REF!,'1.6 Erträge_Aufwendungen'!$B$7:$C$9</definedName>
    <definedName name="Bereich_Rahmen">#REF!,#REF!,#REF!,#REF!,#REF!,#REF!,#REF!,#REF!,#REF!,#REF!,#REF!,#REF!,#REF!,#REF!,#REF!,#REF!,#REF!,#REF!,#REF!</definedName>
    <definedName name="Bereich_Rahmen_o.D.">'1.5 Finanzrechnung'!$A$40:$C$40</definedName>
    <definedName name="Bereich_za1" localSheetId="0">'1.4 Erträge_Aufwendungen'!$A$5,'1.4 Erträge_Aufwendungen'!$A$8:$A$10,'1.4 Erträge_Aufwendungen'!$A$12:$A$13,'1.4 Erträge_Aufwendungen'!$A$17:$A$18,'1.4 Erträge_Aufwendungen'!$A$21,'1.4 Erträge_Aufwendungen'!#REF!,'1.4 Erträge_Aufwendungen'!$A$24,'1.4 Erträge_Aufwendungen'!$A$28:$A$30,'1.4 Erträge_Aufwendungen'!$A$31:$A$32,'1.4 Erträge_Aufwendungen'!$A$33:$A$41,'1.4 Erträge_Aufwendungen'!$A$42:$A$43</definedName>
    <definedName name="Bereich_za1" localSheetId="1">'1.5 Finanzrechnung'!$A$6:$A$12,'1.5 Finanzrechnung'!$A$14:$A$16,'1.5 Finanzrechnung'!$A$17:$A$19,'1.5 Finanzrechnung'!$A$23:$A$28,'1.5 Finanzrechnung'!$A$30:$A$33,'1.5 Finanzrechnung'!$A$34:$A$36,'1.5 Finanzrechnung'!$A$6</definedName>
    <definedName name="Bereich_za1" localSheetId="2">'1.6 Erträge_Aufwendungen'!#REF!,'1.6 Erträge_Aufwendungen'!#REF!,'1.6 Erträge_Aufwendungen'!#REF!,'1.6 Erträge_Aufwendungen'!#REF!,'1.6 Erträge_Aufwendungen'!#REF!,'1.6 Erträge_Aufwendungen'!#REF!,'1.6 Erträge_Aufwendungen'!#REF!,'1.6 Erträge_Aufwendungen'!#REF!,'1.6 Erträge_Aufwendungen'!#REF!,'1.6 Erträge_Aufwendungen'!#REF!,'1.6 Erträge_Aufwendungen'!#REF!</definedName>
    <definedName name="Bereich_za1">#REF!,#REF!,#REF!,#REF!,#REF!,#REF!,#REF!,#REF!,#REF!,#REF!,#REF!</definedName>
    <definedName name="Bereich_ze1" localSheetId="0">'1.4 Erträge_Aufwendungen'!$C$5:$C$5,'1.4 Erträge_Aufwendungen'!$C$8:$C$8,'1.4 Erträge_Aufwendungen'!$C$11:$C$13,'1.4 Erträge_Aufwendungen'!$C$17:$C$17,'1.4 Erträge_Aufwendungen'!$C$18:$C$18,'1.4 Erträge_Aufwendungen'!#REF!,'1.4 Erträge_Aufwendungen'!$C$22:$C$22,'1.4 Erträge_Aufwendungen'!$C$24:$C$24,'1.4 Erträge_Aufwendungen'!$C$28:$C$30,'1.4 Erträge_Aufwendungen'!$C$31:$C$32,'1.4 Erträge_Aufwendungen'!$C$33:$C$40,'1.4 Erträge_Aufwendungen'!$C$41:$C$43,'1.4 Erträge_Aufwendungen'!$C$44:$C$44,'1.4 Erträge_Aufwendungen'!$C$45:$C$45</definedName>
    <definedName name="Bereich_ze1" localSheetId="1">'1.5 Finanzrechnung'!$C$41:$C$45,'1.5 Finanzrechnung'!$C$46:$C$46,'1.5 Finanzrechnung'!$C$39:$C$39,'1.5 Finanzrechnung'!$C$38:$C$38,'1.5 Finanzrechnung'!$C$37:$C$37,'1.5 Finanzrechnung'!$C$34:$C$35,'1.5 Finanzrechnung'!$C$29:$C$33,'1.5 Finanzrechnung'!$C$23:$C$27,'1.5 Finanzrechnung'!$C$21:$C$21,'1.5 Finanzrechnung'!$C$20:$C$20,'1.5 Finanzrechnung'!$C$17:$C$18,'1.5 Finanzrechnung'!$C$13:$C$16,'1.5 Finanzrechnung'!$C$6:$C$11</definedName>
    <definedName name="Bereich_ze1" localSheetId="2">'1.6 Erträge_Aufwendungen'!#REF!,'1.6 Erträge_Aufwendungen'!#REF!,'1.6 Erträge_Aufwendungen'!#REF!,'1.6 Erträge_Aufwendungen'!#REF!,'1.6 Erträge_Aufwendungen'!#REF!,'1.6 Erträge_Aufwendungen'!#REF!,'1.6 Erträge_Aufwendungen'!$C$4:$C$4,'1.6 Erträge_Aufwendungen'!#REF!,'1.6 Erträge_Aufwendungen'!#REF!,'1.6 Erträge_Aufwendungen'!#REF!,'1.6 Erträge_Aufwendungen'!#REF!,'1.6 Erträge_Aufwendungen'!#REF!,'1.6 Erträge_Aufwendungen'!$C$5:$C$5,'1.6 Erträge_Aufwendungen'!$C$6:$C$6</definedName>
    <definedName name="Bereich_ze1">#REF!,#REF!,#REF!,#REF!,#REF!,#REF!,#REF!,#REF!,#REF!,#REF!,#REF!,#REF!,#REF!,#REF!</definedName>
    <definedName name="Bereich_ze3" localSheetId="0">'1.4 Erträge_Aufwendungen'!$D$6,'1.4 Erträge_Aufwendungen'!$C$6:$C$6,'1.4 Erträge_Aufwendungen'!#REF!,'1.4 Erträge_Aufwendungen'!$C$7:$C$7,'1.4 Erträge_Aufwendungen'!$C$14:$C$16,'1.4 Erträge_Aufwendungen'!$C$19:$C$20,'1.4 Erträge_Aufwendungen'!$C$25:$C$27,'1.4 Erträge_Aufwendungen'!#REF!</definedName>
    <definedName name="Bereich_ze3" localSheetId="1">'1.5 Finanzrechnung'!#REF!,'1.5 Finanzrechnung'!#REF!</definedName>
    <definedName name="Bereich_ze3" localSheetId="2">'1.6 Erträge_Aufwendungen'!#REF!,'1.6 Erträge_Aufwendungen'!#REF!,'1.6 Erträge_Aufwendungen'!#REF!,'1.6 Erträge_Aufwendungen'!#REF!,'1.6 Erträge_Aufwendungen'!#REF!,'1.6 Erträge_Aufwendungen'!#REF!,'1.6 Erträge_Aufwendungen'!#REF!,'1.6 Erträge_Aufwendungen'!#REF!</definedName>
    <definedName name="Bereich_ze3">#REF!,#REF!,#REF!,#REF!,#REF!,#REF!,#REF!,#REF!</definedName>
    <definedName name="bezug1" localSheetId="0">'1.4 Erträge_Aufwendungen'!$D$16</definedName>
    <definedName name="bezug1" localSheetId="1">#REF!</definedName>
    <definedName name="bezug1" localSheetId="2">'1.6 Erträge_Aufwendungen'!#REF!</definedName>
    <definedName name="bezug1">#REF!</definedName>
    <definedName name="bezug2" localSheetId="0">'1.4 Erträge_Aufwendungen'!#REF!</definedName>
    <definedName name="bezug2" localSheetId="2">'1.6 Erträge_Aufwendungen'!#REF!</definedName>
    <definedName name="bezug2">#REF!</definedName>
    <definedName name="ccc" localSheetId="2">#REF!,#REF!,#REF!,#REF!,#REF!,#REF!,#REF!,#REF!,#REF!,#REF!</definedName>
    <definedName name="ccc">#REF!,#REF!,#REF!,#REF!,#REF!,#REF!,#REF!,#REF!,#REF!,#REF!</definedName>
    <definedName name="dd" localSheetId="2">#REF!,#REF!,#REF!,#REF!,#REF!,#REF!,#REF!,#REF!,#REF!,#REF!,#REF!,#REF!,#REF!,#REF!</definedName>
    <definedName name="dd">#REF!,#REF!,#REF!,#REF!,#REF!,#REF!,#REF!,#REF!,#REF!,#REF!,#REF!,#REF!,#REF!,#REF!</definedName>
    <definedName name="_xlnm.Print_Area" localSheetId="0">'1.4 Erträge_Aufwendungen'!$A$1:$F$48</definedName>
    <definedName name="_xlnm.Print_Area" localSheetId="1">'1.5 Finanzrechnung'!$A$1:$F$50</definedName>
    <definedName name="_xlnm.Print_Area" localSheetId="2">'1.6 Erträge_Aufwendungen'!$A$1:$K$27</definedName>
    <definedName name="eee" localSheetId="2">#REF!,#REF!,#REF!,#REF!,#REF!,#REF!,#REF!,#REF!,#REF!,#REF!</definedName>
    <definedName name="eee">#REF!,#REF!,#REF!,#REF!,#REF!,#REF!,#REF!,#REF!,#REF!,#REF!</definedName>
    <definedName name="ergebnis" localSheetId="0">'1.4 Erträge_Aufwendungen'!$D$45</definedName>
    <definedName name="ergebnis" localSheetId="2">'1.6 Erträge_Aufwendungen'!$D$6</definedName>
    <definedName name="ergebnis">#REF!</definedName>
    <definedName name="fff">[2]T0106Nachweis!$H$246:$H$247,[2]T0106Nachweis!$F$246:$F$247,[2]T0106Nachweis!$B$246:$D$247,[2]T0106Nachweis!$B$243:$D$244,[2]T0106Nachweis!$F$243:$F$244,[2]T0106Nachweis!$H$243:$H$244,[2]T0106Nachweis!$H$124:$H$238,[2]T0106Nachweis!$F$124:$F$238,[2]T0106Nachweis!$B$124:$D$238,[2]T0106Nachweis!$B$120:$D$121,[2]T0106Nachweis!$F$120:$F$121,[2]T0106Nachweis!$H$120:$H$121,[2]T0106Nachweis!$H$10:$H$115,[2]T0106Nachweis!$F$10:$F$115,[2]T0106Nachweis!$B$10:$D$115,[2]T0106Nachweis!$B$7:$D$8,[2]T0106Nachweis!$F$7:$F$8,[2]T0106Nachweis!$H$7:$H$8</definedName>
    <definedName name="Finanzstatistik" localSheetId="2">#REF!</definedName>
    <definedName name="Finanzstatistik">#REF!</definedName>
    <definedName name="qqq" localSheetId="2">#REF!,#REF!,#REF!,#REF!,#REF!,#REF!,#REF!,#REF!,#REF!,#REF!</definedName>
    <definedName name="qqq">#REF!,#REF!,#REF!,#REF!,#REF!,#REF!,#REF!,#REF!,#REF!,#REF!</definedName>
    <definedName name="rrr" localSheetId="2">#REF!,#REF!,#REF!,#REF!,#REF!</definedName>
    <definedName name="rrr">#REF!,#REF!,#REF!,#REF!,#REF!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3" l="1"/>
  <c r="J5" i="3"/>
  <c r="J6" i="3"/>
  <c r="J38" i="2" l="1"/>
  <c r="J21" i="2"/>
  <c r="J6" i="2"/>
  <c r="J23" i="2"/>
  <c r="J39" i="2" l="1"/>
  <c r="J41" i="2" s="1"/>
  <c r="J43" i="2" l="1"/>
  <c r="J46" i="2" s="1"/>
  <c r="J5" i="1"/>
  <c r="J24" i="1" l="1"/>
  <c r="J35" i="1"/>
  <c r="J44" i="1" s="1"/>
  <c r="J18" i="1"/>
  <c r="J13" i="1"/>
  <c r="J22" i="1" s="1"/>
  <c r="J45" i="1" l="1"/>
  <c r="I5" i="1" l="1"/>
  <c r="I18" i="1"/>
  <c r="I13" i="1" l="1"/>
  <c r="I24" i="1"/>
  <c r="I35" i="1"/>
  <c r="I44" i="1"/>
  <c r="I5" i="3" s="1"/>
  <c r="I22" i="1"/>
  <c r="I4" i="3" s="1"/>
  <c r="I6" i="3" l="1"/>
  <c r="I45" i="1"/>
  <c r="I6" i="2" l="1"/>
  <c r="I21" i="2" s="1"/>
  <c r="I23" i="2"/>
  <c r="I38" i="2" s="1"/>
  <c r="I39" i="2" s="1"/>
  <c r="I41" i="2" l="1"/>
  <c r="I43" i="2"/>
  <c r="I46" i="2" s="1"/>
  <c r="H35" i="1" l="1"/>
  <c r="H24" i="1" l="1"/>
  <c r="H44" i="1"/>
  <c r="H5" i="3" s="1"/>
  <c r="H5" i="1" l="1"/>
  <c r="H18" i="1"/>
  <c r="H13" i="1" l="1"/>
  <c r="H22" i="1"/>
  <c r="C35" i="1"/>
  <c r="C24" i="1"/>
  <c r="D24" i="1"/>
  <c r="F18" i="1"/>
  <c r="E18" i="1"/>
  <c r="C18" i="1"/>
  <c r="E13" i="1"/>
  <c r="E5" i="1"/>
  <c r="C5" i="1"/>
  <c r="G5" i="1" l="1"/>
  <c r="D13" i="1"/>
  <c r="F5" i="1"/>
  <c r="D18" i="1"/>
  <c r="D5" i="1"/>
  <c r="C13" i="1"/>
  <c r="C22" i="1" s="1"/>
  <c r="D35" i="1"/>
  <c r="F35" i="1"/>
  <c r="F44" i="1" s="1"/>
  <c r="F5" i="3" s="1"/>
  <c r="F24" i="1"/>
  <c r="H45" i="1"/>
  <c r="H6" i="2" s="1"/>
  <c r="H21" i="2" s="1"/>
  <c r="H4" i="3"/>
  <c r="H6" i="3" s="1"/>
  <c r="G24" i="1"/>
  <c r="G13" i="1"/>
  <c r="G35" i="1"/>
  <c r="G18" i="1"/>
  <c r="F13" i="1"/>
  <c r="F22" i="1" s="1"/>
  <c r="F4" i="3" s="1"/>
  <c r="E24" i="1"/>
  <c r="E35" i="1"/>
  <c r="C44" i="1"/>
  <c r="C5" i="3" s="1"/>
  <c r="E22" i="1"/>
  <c r="D44" i="1"/>
  <c r="D5" i="3" s="1"/>
  <c r="D22" i="1" l="1"/>
  <c r="D4" i="3" s="1"/>
  <c r="H23" i="2"/>
  <c r="H38" i="2" s="1"/>
  <c r="E44" i="1"/>
  <c r="E5" i="3" s="1"/>
  <c r="H39" i="2"/>
  <c r="C45" i="1"/>
  <c r="C23" i="2" s="1"/>
  <c r="C38" i="2" s="1"/>
  <c r="G44" i="1"/>
  <c r="G5" i="3" s="1"/>
  <c r="G22" i="1"/>
  <c r="C4" i="3"/>
  <c r="C6" i="3" s="1"/>
  <c r="D6" i="3"/>
  <c r="F6" i="3"/>
  <c r="E4" i="3"/>
  <c r="F45" i="1"/>
  <c r="D45" i="1"/>
  <c r="G45" i="1" l="1"/>
  <c r="G23" i="2" s="1"/>
  <c r="G38" i="2" s="1"/>
  <c r="E45" i="1"/>
  <c r="E6" i="3"/>
  <c r="C6" i="2"/>
  <c r="C21" i="2" s="1"/>
  <c r="C39" i="2" s="1"/>
  <c r="H41" i="2"/>
  <c r="H43" i="2"/>
  <c r="G4" i="3"/>
  <c r="G6" i="3" s="1"/>
  <c r="G6" i="2"/>
  <c r="G21" i="2" s="1"/>
  <c r="D23" i="2"/>
  <c r="D38" i="2" s="1"/>
  <c r="D6" i="2"/>
  <c r="D21" i="2" s="1"/>
  <c r="E23" i="2"/>
  <c r="E38" i="2" s="1"/>
  <c r="E6" i="2"/>
  <c r="E21" i="2" s="1"/>
  <c r="F23" i="2"/>
  <c r="F38" i="2" s="1"/>
  <c r="F6" i="2"/>
  <c r="F21" i="2" s="1"/>
  <c r="C43" i="2" l="1"/>
  <c r="C41" i="2"/>
  <c r="C46" i="2" s="1"/>
  <c r="F39" i="2"/>
  <c r="F41" i="2" s="1"/>
  <c r="H46" i="2"/>
  <c r="G39" i="2"/>
  <c r="G43" i="2" s="1"/>
  <c r="D39" i="2"/>
  <c r="D43" i="2" s="1"/>
  <c r="E39" i="2"/>
  <c r="E41" i="2" s="1"/>
  <c r="F43" i="2"/>
  <c r="F46" i="2" l="1"/>
  <c r="D41" i="2"/>
  <c r="D46" i="2" s="1"/>
  <c r="G41" i="2"/>
  <c r="G46" i="2" s="1"/>
  <c r="E43" i="2"/>
  <c r="E4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Hitschfeld, Sandra</author>
  </authors>
  <commentList>
    <comment ref="C17" authorId="0" shapeId="0" xr:uid="{00000000-0006-0000-0000-000001000000}">
      <text>
        <r>
          <rPr>
            <b/>
            <sz val="9"/>
            <rFont val="Tahoma"/>
            <family val="2"/>
          </rPr>
          <t>Hitschfeld, Sandra:</t>
        </r>
        <r>
          <rPr>
            <sz val="9"/>
            <rFont val="Tahoma"/>
            <family val="2"/>
          </rPr>
          <t xml:space="preserve">
zzgl. SoPo MABB</t>
        </r>
      </text>
    </comment>
    <comment ref="D17" authorId="0" shapeId="0" xr:uid="{00000000-0006-0000-0000-000002000000}">
      <text>
        <r>
          <rPr>
            <b/>
            <sz val="9"/>
            <rFont val="Tahoma"/>
            <family val="2"/>
          </rPr>
          <t>Hitschfeld, Sandra:</t>
        </r>
        <r>
          <rPr>
            <sz val="9"/>
            <rFont val="Tahoma"/>
            <family val="2"/>
          </rPr>
          <t xml:space="preserve">
zzgl. SoPo MABB</t>
        </r>
      </text>
    </comment>
    <comment ref="E17" authorId="0" shapeId="0" xr:uid="{00000000-0006-0000-0000-000003000000}">
      <text>
        <r>
          <rPr>
            <b/>
            <sz val="9"/>
            <rFont val="Tahoma"/>
            <family val="2"/>
          </rPr>
          <t>Hitschfeld, Sandra:</t>
        </r>
        <r>
          <rPr>
            <sz val="9"/>
            <rFont val="Tahoma"/>
            <family val="2"/>
          </rPr>
          <t xml:space="preserve">
zzgl. SoPo MABB</t>
        </r>
      </text>
    </comment>
    <comment ref="F17" authorId="0" shapeId="0" xr:uid="{00000000-0006-0000-0000-000004000000}">
      <text>
        <r>
          <rPr>
            <b/>
            <sz val="9"/>
            <rFont val="Tahoma"/>
            <family val="2"/>
          </rPr>
          <t>Hitschfeld, Sandra:</t>
        </r>
        <r>
          <rPr>
            <sz val="9"/>
            <rFont val="Tahoma"/>
            <family val="2"/>
          </rPr>
          <t xml:space="preserve">
zzgl. SoPo MABB</t>
        </r>
      </text>
    </comment>
    <comment ref="G17" authorId="0" shapeId="0" xr:uid="{00000000-0006-0000-0000-000005000000}">
      <text>
        <r>
          <rPr>
            <b/>
            <sz val="9"/>
            <rFont val="Tahoma"/>
            <family val="2"/>
          </rPr>
          <t>Hitschfeld, Sandra:</t>
        </r>
        <r>
          <rPr>
            <sz val="9"/>
            <rFont val="Tahoma"/>
            <family val="2"/>
          </rPr>
          <t xml:space="preserve">
zzgl. SoPo MABB</t>
        </r>
      </text>
    </comment>
    <comment ref="H17" authorId="0" shapeId="0" xr:uid="{A5BA44D9-9C04-4FDD-9A1A-754E64918EA9}">
      <text>
        <r>
          <rPr>
            <b/>
            <sz val="9"/>
            <rFont val="Tahoma"/>
            <family val="2"/>
          </rPr>
          <t>Hitschfeld, Sandra:</t>
        </r>
        <r>
          <rPr>
            <sz val="9"/>
            <rFont val="Tahoma"/>
            <family val="2"/>
          </rPr>
          <t xml:space="preserve">
zzgl. SoPo MABB
-1 rdg</t>
        </r>
      </text>
    </comment>
    <comment ref="J17" authorId="0" shapeId="0" xr:uid="{6CCBB312-8E41-4BA0-B248-93EF03B34540}">
      <text>
        <r>
          <rPr>
            <b/>
            <sz val="9"/>
            <rFont val="Tahoma"/>
            <family val="2"/>
          </rPr>
          <t>Hitschfeld, Sandra:</t>
        </r>
        <r>
          <rPr>
            <sz val="9"/>
            <rFont val="Tahoma"/>
            <family val="2"/>
          </rPr>
          <t xml:space="preserve">
zzgl. SoPo MABB
</t>
        </r>
      </text>
    </comment>
    <comment ref="C34" authorId="0" shapeId="0" xr:uid="{00000000-0006-0000-0000-000006000000}">
      <text>
        <r>
          <rPr>
            <b/>
            <sz val="9"/>
            <rFont val="Tahoma"/>
            <family val="2"/>
          </rPr>
          <t>Hitschfeld, Sandra:</t>
        </r>
        <r>
          <rPr>
            <sz val="9"/>
            <rFont val="Tahoma"/>
            <family val="2"/>
          </rPr>
          <t xml:space="preserve">
zzgl. SoPo MABB</t>
        </r>
      </text>
    </comment>
    <comment ref="D34" authorId="0" shapeId="0" xr:uid="{00000000-0006-0000-0000-000007000000}">
      <text>
        <r>
          <rPr>
            <b/>
            <sz val="9"/>
            <rFont val="Tahoma"/>
            <family val="2"/>
          </rPr>
          <t>Hitschfeld, Sandra:</t>
        </r>
        <r>
          <rPr>
            <sz val="9"/>
            <rFont val="Tahoma"/>
            <family val="2"/>
          </rPr>
          <t xml:space="preserve">
zzgl. SoPo MABB</t>
        </r>
      </text>
    </comment>
    <comment ref="E34" authorId="0" shapeId="0" xr:uid="{00000000-0006-0000-0000-000008000000}">
      <text>
        <r>
          <rPr>
            <b/>
            <sz val="9"/>
            <rFont val="Tahoma"/>
            <family val="2"/>
          </rPr>
          <t>Hitschfeld, Sandra:</t>
        </r>
        <r>
          <rPr>
            <sz val="9"/>
            <rFont val="Tahoma"/>
            <family val="2"/>
          </rPr>
          <t xml:space="preserve">
zzgl. SoPo MABB</t>
        </r>
      </text>
    </comment>
    <comment ref="F34" authorId="0" shapeId="0" xr:uid="{00000000-0006-0000-0000-000009000000}">
      <text>
        <r>
          <rPr>
            <b/>
            <sz val="9"/>
            <rFont val="Tahoma"/>
            <family val="2"/>
          </rPr>
          <t>Hitschfeld, Sandra:</t>
        </r>
        <r>
          <rPr>
            <sz val="9"/>
            <rFont val="Tahoma"/>
            <family val="2"/>
          </rPr>
          <t xml:space="preserve">
zzgl. SoPo MABB</t>
        </r>
      </text>
    </comment>
    <comment ref="G34" authorId="0" shapeId="0" xr:uid="{597D091B-8F80-42B0-87D8-334347384E8C}">
      <text>
        <r>
          <rPr>
            <b/>
            <sz val="9"/>
            <rFont val="Tahoma"/>
            <family val="2"/>
          </rPr>
          <t>Hitschfeld, Sandra:</t>
        </r>
        <r>
          <rPr>
            <sz val="9"/>
            <rFont val="Tahoma"/>
            <family val="2"/>
          </rPr>
          <t xml:space="preserve">
zzgl. SoPo MABB</t>
        </r>
      </text>
    </comment>
    <comment ref="H34" authorId="0" shapeId="0" xr:uid="{B5505FD3-2116-46B7-8AAF-884EDDB4DBC0}">
      <text>
        <r>
          <rPr>
            <b/>
            <sz val="9"/>
            <rFont val="Tahoma"/>
            <family val="2"/>
          </rPr>
          <t>Hitschfeld, Sandra:</t>
        </r>
        <r>
          <rPr>
            <sz val="9"/>
            <rFont val="Tahoma"/>
            <family val="2"/>
          </rPr>
          <t xml:space="preserve">
zzgl. SoPo MABB</t>
        </r>
      </text>
    </comment>
    <comment ref="I34" authorId="0" shapeId="0" xr:uid="{FAB2CD80-E67C-4282-9724-2140C26ED568}">
      <text>
        <r>
          <rPr>
            <b/>
            <sz val="9"/>
            <rFont val="Tahoma"/>
            <family val="2"/>
          </rPr>
          <t>Hitschfeld, Sandra:</t>
        </r>
        <r>
          <rPr>
            <sz val="9"/>
            <rFont val="Tahoma"/>
            <family val="2"/>
          </rPr>
          <t xml:space="preserve">
zzgl. SoPo MABB</t>
        </r>
      </text>
    </comment>
    <comment ref="J34" authorId="0" shapeId="0" xr:uid="{9309F1FB-79F4-4128-9FCA-6AF3BC303B98}">
      <text>
        <r>
          <rPr>
            <b/>
            <sz val="9"/>
            <rFont val="Tahoma"/>
            <family val="2"/>
          </rPr>
          <t>Hitschfeld, Sandra:</t>
        </r>
        <r>
          <rPr>
            <sz val="9"/>
            <rFont val="Tahoma"/>
            <family val="2"/>
          </rPr>
          <t xml:space="preserve">
zzgl. SoPo MABB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Hitschfeld, Sandra</author>
  </authors>
  <commentList>
    <comment ref="C16" authorId="0" shapeId="0" xr:uid="{00000000-0006-0000-0100-000001000000}">
      <text>
        <r>
          <rPr>
            <b/>
            <sz val="9"/>
            <rFont val="Tahoma"/>
            <family val="2"/>
          </rPr>
          <t>Hitschfeld, Sandra:</t>
        </r>
        <r>
          <rPr>
            <sz val="9"/>
            <rFont val="Tahoma"/>
            <family val="2"/>
          </rPr>
          <t xml:space="preserve">
+150 T€ Anpassung an Meldung Jahrbuch SoPo FS späterbereinigung sowohl in MA als auch MV</t>
        </r>
      </text>
    </comment>
    <comment ref="D16" authorId="0" shapeId="0" xr:uid="{00000000-0006-0000-0100-000002000000}">
      <text>
        <r>
          <rPr>
            <b/>
            <sz val="9"/>
            <rFont val="Tahoma"/>
            <family val="2"/>
            <charset val="1"/>
          </rPr>
          <t>Hitschfeld, Sandra:</t>
        </r>
        <r>
          <rPr>
            <sz val="9"/>
            <rFont val="Tahoma"/>
            <family val="2"/>
            <charset val="1"/>
          </rPr>
          <t xml:space="preserve">
im Jahrbuch 31.582 T€ angegeben. 
-4.948 T€
Verschiebung zw. MA und MV</t>
        </r>
      </text>
    </comment>
    <comment ref="C33" authorId="0" shapeId="0" xr:uid="{00000000-0006-0000-0100-000003000000}">
      <text>
        <r>
          <rPr>
            <b/>
            <sz val="9"/>
            <rFont val="Tahoma"/>
            <family val="2"/>
          </rPr>
          <t>Hitschfeld, Sandra:</t>
        </r>
        <r>
          <rPr>
            <sz val="9"/>
            <rFont val="Tahoma"/>
            <family val="2"/>
          </rPr>
          <t xml:space="preserve">
+150 T€ Anpassung an Meldung Jahrbuch SoPo FS späterbereinigung sowohl in MA als auch MV</t>
        </r>
      </text>
    </comment>
    <comment ref="D33" authorId="0" shapeId="0" xr:uid="{00000000-0006-0000-0100-000004000000}">
      <text>
        <r>
          <rPr>
            <b/>
            <sz val="9"/>
            <rFont val="Tahoma"/>
            <family val="2"/>
            <charset val="1"/>
          </rPr>
          <t>Hitschfeld, Sandra:</t>
        </r>
        <r>
          <rPr>
            <sz val="9"/>
            <rFont val="Tahoma"/>
            <family val="2"/>
            <charset val="1"/>
          </rPr>
          <t xml:space="preserve">
im Jahrbuch 108.184 T€ angegeben. 
-4.948 T€
Verschiebung zw. MA und MV</t>
        </r>
      </text>
    </comment>
  </commentList>
</comments>
</file>

<file path=xl/sharedStrings.xml><?xml version="1.0" encoding="utf-8"?>
<sst xmlns="http://schemas.openxmlformats.org/spreadsheetml/2006/main" count="141" uniqueCount="101">
  <si>
    <t>T€</t>
  </si>
  <si>
    <t>I.</t>
  </si>
  <si>
    <t>Erträge</t>
  </si>
  <si>
    <t>Erträge aus Beiträgen</t>
  </si>
  <si>
    <t>a) Erträge aus Beiträgen (ARD-Anteil, ohne Deutschlandradio)</t>
  </si>
  <si>
    <t>b) Rückflüsse von den Landesmedienanstalten</t>
  </si>
  <si>
    <t>Erträge aus dem Finanzausgleich</t>
  </si>
  <si>
    <t>3.</t>
  </si>
  <si>
    <t>Erträge aus der Strukturhilfe</t>
  </si>
  <si>
    <t>4.</t>
  </si>
  <si>
    <t>Erhöhung oder Verminderung (./.)</t>
  </si>
  <si>
    <t>des Bestandes an fertigen und unfertigen Produktionen</t>
  </si>
  <si>
    <t>5.</t>
  </si>
  <si>
    <t>Andere aktivierte Eigenleistungen</t>
  </si>
  <si>
    <t>6.</t>
  </si>
  <si>
    <t>Erträge aus Kostenerstattungen/Konzessionsabgaben</t>
  </si>
  <si>
    <t>a) Werbegesellschaft</t>
  </si>
  <si>
    <t>b) Sonstige</t>
  </si>
  <si>
    <t xml:space="preserve">c) ./. weiterverrechnete Kosten für GSEA (vgl. II.15) </t>
  </si>
  <si>
    <t>7.</t>
  </si>
  <si>
    <t>Sonstige betriebliche Erträge (mit Sponsoring)</t>
  </si>
  <si>
    <t>8.</t>
  </si>
  <si>
    <t>Erträge aus Beteiligungen (vor Abzug von Anstaltssteuern)</t>
  </si>
  <si>
    <t>b) Sonstige Beteiligungserträge</t>
  </si>
  <si>
    <t>9.</t>
  </si>
  <si>
    <t>Finanzerträge</t>
  </si>
  <si>
    <t>Summe</t>
  </si>
  <si>
    <t>II.</t>
  </si>
  <si>
    <t>Aufwendungen</t>
  </si>
  <si>
    <t>Personalaufwand</t>
  </si>
  <si>
    <t>a) Vergütungen und sonstige Arbeitsentgelte</t>
  </si>
  <si>
    <t>b) Soziale Abgaben und Aufwendungen für Unterstützung</t>
  </si>
  <si>
    <t>c) Aufwendungen für Altersversorgung</t>
  </si>
  <si>
    <t>Urheber-, Leistungs- u. Herstellervergütungen</t>
  </si>
  <si>
    <t>Anteil an Programmgemeinschaftsaufgaben u. Koproduktionen</t>
  </si>
  <si>
    <t>Produktionsbezogene Fremdleistungen</t>
  </si>
  <si>
    <t>Aufwendungen für Programmverbreitung</t>
  </si>
  <si>
    <t>Abschreibungen auf Sachanlagen und immaterielle Wirtschaftsgüter</t>
  </si>
  <si>
    <t>Aufwendungen für den Beitragseinzug</t>
  </si>
  <si>
    <t>Übrige betriebliche Aufwendungen</t>
  </si>
  <si>
    <t>Zuwendungen an andere Rundfunkanstalten</t>
  </si>
  <si>
    <t>a) Finanzausgleich</t>
  </si>
  <si>
    <t>b) Strukturhilfe</t>
  </si>
  <si>
    <t>c) Ausgleichszahlung ARD-Altersversorgung</t>
  </si>
  <si>
    <t>10.</t>
  </si>
  <si>
    <t>Aufwendungen für die KEF</t>
  </si>
  <si>
    <t>11.</t>
  </si>
  <si>
    <t>Zinsen und ähnliche Aufwendungen</t>
  </si>
  <si>
    <t>12.</t>
  </si>
  <si>
    <t>Steuern vom Einkommen und vom Ertrag</t>
  </si>
  <si>
    <t>13.</t>
  </si>
  <si>
    <t>Sonstige Steuern</t>
  </si>
  <si>
    <t>14.</t>
  </si>
  <si>
    <t xml:space="preserve">./. weiterverrechnete Kosten für GSEA (vgl. I.6 c) </t>
  </si>
  <si>
    <t>Jahresüberschuß/Jahresfehlbetrag (./.)</t>
  </si>
  <si>
    <t>Mittelaufbringung</t>
  </si>
  <si>
    <t>Übertrag aus der Ertrags- und Aufwandsrechnung (Überschuss)</t>
  </si>
  <si>
    <t>Abgänge von immateriellen Vermögensgegenständen des Anlage-
vermögens und Sachanlagen</t>
  </si>
  <si>
    <t>Abschreibungen auf immaterielle Vermögensgegenstände des
Anlagevermögens und Sachanlagen</t>
  </si>
  <si>
    <t>Beteiligungen (Abgang)</t>
  </si>
  <si>
    <t>Wertpapiere des Anlagevermögens (Abgang)</t>
  </si>
  <si>
    <t>Ausleihungen mit einer Laufzeit von mehr als einem Jahr (Rückflüsse)</t>
  </si>
  <si>
    <t>Darlehen an andere Rundfunkanstalten mit einer Laufzeit</t>
  </si>
  <si>
    <t>von mehr als einem Jahr (Rückflüsse)</t>
  </si>
  <si>
    <t>Programmvermögen (Abnahme)</t>
  </si>
  <si>
    <t>Forderungen aus Rückdeckungsversicherungen (Abnahme)</t>
  </si>
  <si>
    <t>Sonstige Aktiva (Abnahme) / Sonstige Passiva (Zunahme)</t>
  </si>
  <si>
    <t>Pensionsrückstellungen u.ä. Verpflichtungen (Zuführung)</t>
  </si>
  <si>
    <t>Verbindlichkeiten mit einer Laufzeit von mehr als einem Jahr (Zunahme)</t>
  </si>
  <si>
    <t>Darlehen von anderen Rundfunkanstalten mit einer</t>
  </si>
  <si>
    <t>Laufzeit von mehr als einem Jahr (Zunahme)</t>
  </si>
  <si>
    <t>Gesamt</t>
  </si>
  <si>
    <t>Mittelverwendung</t>
  </si>
  <si>
    <t>Übertrag aus der Ertrags- und Aufwandsrechnung (Fehlbetrag)</t>
  </si>
  <si>
    <t>Investitionen (immaterielle Vermögensgegenstände und Sachanlagen)</t>
  </si>
  <si>
    <t>Beteiligungen (Zugang)</t>
  </si>
  <si>
    <t>Wertpapiere des Anlagevermögens (Zugang)</t>
  </si>
  <si>
    <t>Ausleihungen mit einer Laufzeit von mehr als einem Jahr (Zugang)</t>
  </si>
  <si>
    <t>von mehr als einem Jahr (Zugang)</t>
  </si>
  <si>
    <t>Sondervermögen Altersversorgung (Zuführung saldiert mit Entnahmen)</t>
  </si>
  <si>
    <t>Programmvermögen (Zunahme)</t>
  </si>
  <si>
    <t>Forderungen aus Rückdeckungsversicherungen (Erhöhung)</t>
  </si>
  <si>
    <t>Sonstige Aktiva (Zunahme) / Sonstige Passiva (Abnahme)</t>
  </si>
  <si>
    <t>Pensionsrückstellungen und ähnliche Verpflichtungen (Auflösung)</t>
  </si>
  <si>
    <t>Verbindlichkeiten mit einer Laufzeit von mehr als einem Jahr (Tilgung)</t>
  </si>
  <si>
    <t>Darlehen von anderen Rundfunkanstalten mit einer Laufzeit</t>
  </si>
  <si>
    <t>von mehr als einem Jahr (Tilgung)</t>
  </si>
  <si>
    <t>III.</t>
  </si>
  <si>
    <t>Ergebnis</t>
  </si>
  <si>
    <t>IV.</t>
  </si>
  <si>
    <t>Verwendung des Überschusses / Finanzierung des Fehlbetrages</t>
  </si>
  <si>
    <t xml:space="preserve"> - Zunahme der kurzfristig verfügbaren Mittel</t>
  </si>
  <si>
    <t xml:space="preserve"> - Einstellung in Rücklagen/Kapital</t>
  </si>
  <si>
    <t xml:space="preserve"> - Abnahme der kurzfristig verfügbaren Mittel</t>
  </si>
  <si>
    <t xml:space="preserve"> - Entnahme aus Rücklagen/Kapital</t>
  </si>
  <si>
    <t xml:space="preserve"> - Fehlbedarf</t>
  </si>
  <si>
    <t xml:space="preserve"> Summe</t>
  </si>
  <si>
    <t>1.5 Finanzrechnung</t>
  </si>
  <si>
    <t>1.4  Ertrags- und Aufwandsrechnung</t>
  </si>
  <si>
    <r>
      <t xml:space="preserve">*) </t>
    </r>
    <r>
      <rPr>
        <sz val="11"/>
        <rFont val="RBB Interstate Light"/>
        <family val="2"/>
      </rPr>
      <t>hiervon sind 11.270 T€ zweckgebunden für die Beitragsrücklage I</t>
    </r>
  </si>
  <si>
    <t>1.6  Erträge und Aufwendungen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</si>
</sst>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0&quot;.&quot;"/>
    <numFmt numFmtId="165" formatCode="\(#,##0\);\(\.\/\.\ #,##0\)"/>
    <numFmt numFmtId="166" formatCode="#,##0\ ;\.\/\.\ #,##0\ "/>
    <numFmt numFmtId="167" formatCode="\ \(\ #,##0.0\ \);\ \(\-\ #,##0.0\ \)\ \ "/>
    <numFmt numFmtId="168" formatCode="0&quot;.&quot;00"/>
    <numFmt numFmtId="169" formatCode="0.0%"/>
    <numFmt numFmtId="170" formatCode="\ \ \(\ #,##0.0\ \);\ \(\-\ #,##0.0\ \)\ \ "/>
    <numFmt numFmtId="171" formatCode="\(_-#,##0.0\);\(\-#,##0.0\)"/>
    <numFmt numFmtId="172" formatCode="\(\+#,##0.0\);\(\-#,##0.0\)"/>
    <numFmt numFmtId="173" formatCode="\+#,##0.0_);\-#,##0.0_)"/>
    <numFmt numFmtId="174" formatCode="\ \ \(#,##0.0\ \);\ \(\-\ #,##0.0\)\ \ "/>
    <numFmt numFmtId="175" formatCode="\ \ \ @"/>
    <numFmt numFmtId="176" formatCode="0.00\ %"/>
    <numFmt numFmtId="177" formatCode="\.\/\.\ #,##0\ ;#,##0\ "/>
    <numFmt numFmtId="178" formatCode="#,##0.0_);\-#,##0.0_)"/>
    <numFmt numFmtId="179" formatCode="#,##0.0\ &quot;TDM&quot;_);\-#,##0.0\ &quot;TDM&quot;_)"/>
    <numFmt numFmtId="180" formatCode="&quot; Liquidität per 31.12.2013              &quot;\ #,##0"/>
  </numFmts>
  <fonts count="47">
    <font>
      <sz val="10"/>
      <name val="Helv"/>
      <family val="2"/>
    </font>
    <font>
      <sz val="10"/>
      <color theme="1"/>
      <name val="RBB Interstate Light"/>
      <family val="2"/>
    </font>
    <font>
      <sz val="10"/>
      <name val="Tms Rmn"/>
      <family val="2"/>
    </font>
    <font>
      <sz val="12"/>
      <name val="Times New Roman"/>
      <family val="1"/>
    </font>
    <font>
      <sz val="11"/>
      <name val="RBB Interstate Light"/>
      <family val="2"/>
    </font>
    <font>
      <b/>
      <sz val="11"/>
      <name val="RBB Interstate Light"/>
      <family val="2"/>
    </font>
    <font>
      <i/>
      <sz val="11"/>
      <name val="RBB Interstate Light"/>
      <family val="2"/>
    </font>
    <font>
      <sz val="11"/>
      <color theme="1"/>
      <name val="RBB Interstate Light"/>
      <family val="2"/>
    </font>
    <font>
      <b/>
      <i/>
      <sz val="11"/>
      <name val="RBB Interstate Light"/>
      <family val="2"/>
    </font>
    <font>
      <b/>
      <sz val="11"/>
      <color theme="3"/>
      <name val="RBB Interstate Light"/>
      <family val="2"/>
    </font>
    <font>
      <sz val="11"/>
      <color indexed="8"/>
      <name val="RBB Interstate Light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theme="0"/>
      <name val="RBB Interstate Light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16"/>
      <name val="Calibri"/>
      <family val="2"/>
    </font>
    <font>
      <sz val="9"/>
      <name val="Arial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2"/>
      <name val="Arial"/>
      <family val="2"/>
    </font>
    <font>
      <sz val="11"/>
      <color indexed="10"/>
      <name val="Calibri"/>
      <family val="2"/>
    </font>
    <font>
      <vertAlign val="superscript"/>
      <sz val="11"/>
      <name val="RBB Interstate Light"/>
      <family val="2"/>
    </font>
    <font>
      <sz val="10"/>
      <name val="Helv"/>
      <family val="2"/>
    </font>
    <font>
      <b/>
      <sz val="9"/>
      <name val="Tahoma"/>
      <family val="2"/>
      <charset val="1"/>
    </font>
    <font>
      <sz val="9"/>
      <name val="Tahoma"/>
      <family val="2"/>
      <charset val="1"/>
    </font>
    <font>
      <sz val="11"/>
      <color rgb="FFC00000"/>
      <name val="RBB Interstate Light"/>
      <family val="2"/>
    </font>
  </fonts>
  <fills count="46">
    <fill>
      <patternFill patternType="none"/>
    </fill>
    <fill>
      <patternFill patternType="gray125"/>
    </fill>
    <fill>
      <patternFill patternType="solid">
        <fgColor theme="9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auto="1"/>
      </bottom>
      <diagonal/>
    </border>
  </borders>
  <cellStyleXfs count="13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164" fontId="2" fillId="0" borderId="0" applyFill="0" applyBorder="0" applyProtection="0">
      <alignment horizontal="right"/>
    </xf>
    <xf numFmtId="49" fontId="3" fillId="0" borderId="0" applyFont="0" applyFill="0" applyBorder="0" applyAlignment="0"/>
    <xf numFmtId="165" fontId="2" fillId="0" borderId="0"/>
    <xf numFmtId="166" fontId="2" fillId="0" borderId="0" applyFill="0" applyBorder="0" applyAlignment="0" applyProtection="0"/>
    <xf numFmtId="0" fontId="13" fillId="4" borderId="0" applyNumberFormat="0" applyBorder="0" applyAlignment="0" applyProtection="0"/>
    <xf numFmtId="164" fontId="2" fillId="0" borderId="1">
      <alignment horizontal="right"/>
    </xf>
    <xf numFmtId="0" fontId="14" fillId="0" borderId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7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1" borderId="0" applyNumberFormat="0" applyBorder="0" applyAlignment="0" applyProtection="0"/>
    <xf numFmtId="0" fontId="17" fillId="30" borderId="0" applyNumberFormat="0" applyBorder="0" applyAlignment="0" applyProtection="0"/>
    <xf numFmtId="0" fontId="19" fillId="0" borderId="0" applyNumberFormat="0" applyFont="0" applyFill="0" applyBorder="0">
      <alignment vertical="center"/>
    </xf>
    <xf numFmtId="0" fontId="19" fillId="0" borderId="0" applyNumberFormat="0" applyFont="0" applyFill="0" applyBorder="0">
      <alignment horizontal="centerContinuous" vertical="top"/>
    </xf>
    <xf numFmtId="166" fontId="43" fillId="0" borderId="0" applyFont="0" applyFill="0" applyBorder="0" applyAlignment="0" applyProtection="0"/>
    <xf numFmtId="0" fontId="20" fillId="21" borderId="0" applyNumberFormat="0" applyBorder="0" applyAlignment="0" applyProtection="0"/>
    <xf numFmtId="167" fontId="21" fillId="0" borderId="2" applyFont="0" applyFill="0" applyBorder="0"/>
    <xf numFmtId="165" fontId="43" fillId="0" borderId="0" applyFont="0" applyFill="0" applyBorder="0" applyAlignment="0" applyProtection="0"/>
    <xf numFmtId="0" fontId="22" fillId="31" borderId="3" applyNumberFormat="0" applyAlignment="0" applyProtection="0"/>
    <xf numFmtId="0" fontId="23" fillId="22" borderId="4" applyNumberFormat="0" applyAlignment="0" applyProtection="0"/>
    <xf numFmtId="168" fontId="14" fillId="0" borderId="0" applyBorder="0" applyAlignment="0" applyProtection="0"/>
    <xf numFmtId="169" fontId="21" fillId="0" borderId="5" applyFont="0" applyFill="0" applyBorder="0" applyAlignment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5" fillId="0" borderId="0" applyNumberFormat="0" applyFill="0" applyBorder="0" applyAlignment="0" applyProtection="0"/>
    <xf numFmtId="170" fontId="21" fillId="0" borderId="2" applyFont="0" applyFill="0" applyBorder="0"/>
    <xf numFmtId="0" fontId="26" fillId="35" borderId="0" applyNumberFormat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171" fontId="3" fillId="0" borderId="0" applyFont="0" applyFill="0" applyBorder="0" applyAlignment="0"/>
    <xf numFmtId="0" fontId="31" fillId="0" borderId="9" applyNumberFormat="0" applyFill="0" applyAlignment="0" applyProtection="0"/>
    <xf numFmtId="0" fontId="14" fillId="29" borderId="10" applyNumberFormat="0" applyFont="0" applyAlignment="0" applyProtection="0"/>
    <xf numFmtId="0" fontId="32" fillId="31" borderId="11" applyNumberFormat="0" applyAlignment="0" applyProtection="0"/>
    <xf numFmtId="172" fontId="19" fillId="0" borderId="0" applyFont="0" applyFill="0" applyBorder="0" applyAlignment="0"/>
    <xf numFmtId="173" fontId="19" fillId="0" borderId="0" applyFont="0" applyFill="0" applyBorder="0" applyAlignment="0"/>
    <xf numFmtId="174" fontId="21" fillId="0" borderId="2" applyFont="0" applyFill="0" applyBorder="0"/>
    <xf numFmtId="0" fontId="33" fillId="36" borderId="12" applyNumberFormat="0" applyProtection="0">
      <alignment vertical="center"/>
    </xf>
    <xf numFmtId="0" fontId="34" fillId="36" borderId="12" applyNumberFormat="0" applyProtection="0">
      <alignment vertical="center"/>
    </xf>
    <xf numFmtId="0" fontId="33" fillId="36" borderId="12" applyNumberFormat="0" applyProtection="0">
      <alignment horizontal="left" vertical="center" indent="1"/>
    </xf>
    <xf numFmtId="0" fontId="33" fillId="36" borderId="12" applyNumberFormat="0" applyProtection="0">
      <alignment horizontal="left" vertical="top" indent="1"/>
    </xf>
    <xf numFmtId="0" fontId="33" fillId="5" borderId="0" applyNumberFormat="0" applyProtection="0">
      <alignment horizontal="left" vertical="center" indent="1"/>
    </xf>
    <xf numFmtId="0" fontId="15" fillId="10" borderId="12" applyNumberFormat="0" applyProtection="0">
      <alignment horizontal="right" vertical="center"/>
    </xf>
    <xf numFmtId="0" fontId="15" fillId="6" borderId="12" applyNumberFormat="0" applyProtection="0">
      <alignment horizontal="right" vertical="center"/>
    </xf>
    <xf numFmtId="0" fontId="15" fillId="37" borderId="12" applyNumberFormat="0" applyProtection="0">
      <alignment horizontal="right" vertical="center"/>
    </xf>
    <xf numFmtId="0" fontId="15" fillId="38" borderId="12" applyNumberFormat="0" applyProtection="0">
      <alignment horizontal="right" vertical="center"/>
    </xf>
    <xf numFmtId="0" fontId="15" fillId="39" borderId="12" applyNumberFormat="0" applyProtection="0">
      <alignment horizontal="right" vertical="center"/>
    </xf>
    <xf numFmtId="0" fontId="15" fillId="40" borderId="12" applyNumberFormat="0" applyProtection="0">
      <alignment horizontal="right" vertical="center"/>
    </xf>
    <xf numFmtId="0" fontId="15" fillId="12" borderId="12" applyNumberFormat="0" applyProtection="0">
      <alignment horizontal="right" vertical="center"/>
    </xf>
    <xf numFmtId="0" fontId="15" fillId="41" borderId="12" applyNumberFormat="0" applyProtection="0">
      <alignment horizontal="right" vertical="center"/>
    </xf>
    <xf numFmtId="0" fontId="15" fillId="42" borderId="12" applyNumberFormat="0" applyProtection="0">
      <alignment horizontal="right" vertical="center"/>
    </xf>
    <xf numFmtId="0" fontId="33" fillId="43" borderId="13" applyNumberFormat="0" applyProtection="0">
      <alignment horizontal="left" vertical="center" indent="1"/>
    </xf>
    <xf numFmtId="0" fontId="15" fillId="44" borderId="0" applyNumberFormat="0" applyProtection="0">
      <alignment horizontal="left" vertical="center" indent="1"/>
    </xf>
    <xf numFmtId="0" fontId="35" fillId="11" borderId="0" applyNumberFormat="0" applyProtection="0">
      <alignment horizontal="left" vertical="center" indent="1"/>
    </xf>
    <xf numFmtId="0" fontId="15" fillId="5" borderId="12" applyNumberFormat="0" applyProtection="0">
      <alignment horizontal="right" vertical="center"/>
    </xf>
    <xf numFmtId="0" fontId="15" fillId="44" borderId="0" applyNumberFormat="0" applyProtection="0">
      <alignment horizontal="left" vertical="center" indent="1"/>
    </xf>
    <xf numFmtId="0" fontId="15" fillId="5" borderId="0" applyNumberFormat="0" applyProtection="0">
      <alignment horizontal="left" vertical="center" indent="1"/>
    </xf>
    <xf numFmtId="0" fontId="14" fillId="11" borderId="12" applyNumberFormat="0" applyProtection="0">
      <alignment horizontal="left" vertical="center" indent="1"/>
    </xf>
    <xf numFmtId="0" fontId="14" fillId="11" borderId="12" applyNumberFormat="0" applyProtection="0">
      <alignment horizontal="left" vertical="top" indent="1"/>
    </xf>
    <xf numFmtId="0" fontId="14" fillId="5" borderId="12" applyNumberFormat="0" applyProtection="0">
      <alignment horizontal="left" vertical="center" indent="1"/>
    </xf>
    <xf numFmtId="0" fontId="14" fillId="5" borderId="12" applyNumberFormat="0" applyProtection="0">
      <alignment horizontal="left" vertical="top" indent="1"/>
    </xf>
    <xf numFmtId="0" fontId="14" fillId="9" borderId="12" applyNumberFormat="0" applyProtection="0">
      <alignment horizontal="left" vertical="center" indent="1"/>
    </xf>
    <xf numFmtId="0" fontId="14" fillId="9" borderId="12" applyNumberFormat="0" applyProtection="0">
      <alignment horizontal="left" vertical="top" indent="1"/>
    </xf>
    <xf numFmtId="0" fontId="14" fillId="44" borderId="12" applyNumberFormat="0" applyProtection="0">
      <alignment horizontal="left" vertical="center" indent="1"/>
    </xf>
    <xf numFmtId="0" fontId="14" fillId="44" borderId="12" applyNumberFormat="0" applyProtection="0">
      <alignment horizontal="left" vertical="top" indent="1"/>
    </xf>
    <xf numFmtId="0" fontId="14" fillId="8" borderId="14" applyNumberFormat="0">
      <protection locked="0"/>
    </xf>
    <xf numFmtId="0" fontId="15" fillId="7" borderId="12" applyNumberFormat="0" applyProtection="0">
      <alignment vertical="center"/>
    </xf>
    <xf numFmtId="0" fontId="36" fillId="7" borderId="12" applyNumberFormat="0" applyProtection="0">
      <alignment vertical="center"/>
    </xf>
    <xf numFmtId="0" fontId="15" fillId="7" borderId="12" applyNumberFormat="0" applyProtection="0">
      <alignment horizontal="left" vertical="center" indent="1"/>
    </xf>
    <xf numFmtId="0" fontId="15" fillId="7" borderId="12" applyNumberFormat="0" applyProtection="0">
      <alignment horizontal="left" vertical="top" indent="1"/>
    </xf>
    <xf numFmtId="0" fontId="15" fillId="44" borderId="12" applyNumberFormat="0" applyProtection="0">
      <alignment horizontal="right" vertical="center"/>
    </xf>
    <xf numFmtId="0" fontId="36" fillId="44" borderId="12" applyNumberFormat="0" applyProtection="0">
      <alignment horizontal="right" vertical="center"/>
    </xf>
    <xf numFmtId="0" fontId="15" fillId="5" borderId="12" applyNumberFormat="0" applyProtection="0">
      <alignment horizontal="left" vertical="center" indent="1"/>
    </xf>
    <xf numFmtId="0" fontId="15" fillId="5" borderId="12" applyNumberFormat="0" applyProtection="0">
      <alignment horizontal="left" vertical="top" indent="1"/>
    </xf>
    <xf numFmtId="0" fontId="37" fillId="45" borderId="0" applyNumberFormat="0" applyProtection="0">
      <alignment horizontal="left" vertical="center" indent="1"/>
    </xf>
    <xf numFmtId="0" fontId="38" fillId="44" borderId="12" applyNumberFormat="0" applyProtection="0">
      <alignment horizontal="right" vertical="center"/>
    </xf>
    <xf numFmtId="0" fontId="39" fillId="0" borderId="0" applyNumberFormat="0" applyFill="0" applyBorder="0" applyAlignment="0" applyProtection="0"/>
    <xf numFmtId="175" fontId="40" fillId="0" borderId="1" applyFont="0" applyFill="0" applyBorder="0"/>
    <xf numFmtId="0" fontId="39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41" fillId="0" borderId="0" applyNumberFormat="0" applyFill="0" applyBorder="0" applyAlignment="0" applyProtection="0"/>
    <xf numFmtId="176" fontId="14" fillId="0" borderId="0" applyFill="0" applyBorder="0" applyAlignment="0" applyProtection="0"/>
    <xf numFmtId="177" fontId="2" fillId="0" borderId="0" applyFill="0" applyBorder="0" applyAlignment="0" applyProtection="0"/>
    <xf numFmtId="178" fontId="3" fillId="0" borderId="0" applyFont="0" applyFill="0" applyBorder="0" applyAlignment="0"/>
    <xf numFmtId="179" fontId="19" fillId="0" borderId="0" applyFont="0" applyFill="0" applyBorder="0" applyAlignment="0"/>
    <xf numFmtId="178" fontId="3" fillId="0" borderId="0" applyFont="0" applyFill="0" applyBorder="0"/>
    <xf numFmtId="0" fontId="3" fillId="0" borderId="0" applyNumberFormat="0" applyFont="0" applyFill="0" applyBorder="0">
      <alignment horizontal="centerContinuous" vertical="center"/>
    </xf>
  </cellStyleXfs>
  <cellXfs count="75">
    <xf numFmtId="0" fontId="0" fillId="0" borderId="0" xfId="0"/>
    <xf numFmtId="0" fontId="4" fillId="0" borderId="0" xfId="0" applyFont="1" applyProtection="1"/>
    <xf numFmtId="164" fontId="4" fillId="0" borderId="0" xfId="3" applyFont="1" applyBorder="1" applyAlignment="1" applyProtection="1">
      <alignment horizontal="right"/>
    </xf>
    <xf numFmtId="3" fontId="4" fillId="0" borderId="0" xfId="0" applyNumberFormat="1" applyFont="1" applyProtection="1"/>
    <xf numFmtId="0" fontId="5" fillId="0" borderId="0" xfId="0" applyFont="1" applyProtection="1"/>
    <xf numFmtId="0" fontId="6" fillId="0" borderId="0" xfId="0" applyFont="1" applyProtection="1"/>
    <xf numFmtId="0" fontId="4" fillId="0" borderId="0" xfId="0" applyFont="1" applyFill="1" applyProtection="1"/>
    <xf numFmtId="0" fontId="8" fillId="0" borderId="0" xfId="0" applyFont="1" applyProtection="1"/>
    <xf numFmtId="0" fontId="4" fillId="0" borderId="0" xfId="0" applyFont="1" applyBorder="1" applyAlignment="1" applyProtection="1">
      <alignment horizontal="right"/>
    </xf>
    <xf numFmtId="0" fontId="4" fillId="0" borderId="0" xfId="0" applyFont="1" applyBorder="1" applyProtection="1"/>
    <xf numFmtId="3" fontId="4" fillId="0" borderId="0" xfId="0" applyNumberFormat="1" applyFont="1" applyBorder="1" applyProtection="1"/>
    <xf numFmtId="164" fontId="4" fillId="0" borderId="0" xfId="3" applyFont="1" applyFill="1" applyBorder="1" applyAlignment="1" applyProtection="1">
      <alignment horizontal="right"/>
    </xf>
    <xf numFmtId="49" fontId="4" fillId="0" borderId="0" xfId="4" applyFont="1" applyFill="1" applyBorder="1" applyAlignment="1">
      <alignment vertical="center"/>
    </xf>
    <xf numFmtId="0" fontId="4" fillId="0" borderId="0" xfId="0" applyFont="1" applyFill="1" applyBorder="1" applyProtection="1"/>
    <xf numFmtId="0" fontId="8" fillId="0" borderId="0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Protection="1"/>
    <xf numFmtId="164" fontId="4" fillId="0" borderId="0" xfId="0" applyNumberFormat="1" applyFont="1" applyFill="1" applyBorder="1" applyAlignment="1" applyProtection="1">
      <alignment horizontal="right"/>
    </xf>
    <xf numFmtId="3" fontId="4" fillId="0" borderId="0" xfId="0" applyNumberFormat="1" applyFont="1" applyFill="1" applyBorder="1" applyProtection="1"/>
    <xf numFmtId="164" fontId="4" fillId="0" borderId="0" xfId="0" applyNumberFormat="1" applyFont="1" applyAlignment="1" applyProtection="1">
      <alignment horizontal="right"/>
    </xf>
    <xf numFmtId="3" fontId="7" fillId="0" borderId="0" xfId="2" applyNumberFormat="1" applyFont="1" applyFill="1" applyBorder="1" applyProtection="1"/>
    <xf numFmtId="3" fontId="7" fillId="0" borderId="0" xfId="1" applyNumberFormat="1" applyFont="1" applyFill="1" applyBorder="1" applyProtection="1"/>
    <xf numFmtId="3" fontId="9" fillId="0" borderId="0" xfId="2" applyNumberFormat="1" applyFont="1" applyFill="1" applyBorder="1" applyProtection="1"/>
    <xf numFmtId="3" fontId="4" fillId="0" borderId="0" xfId="4" applyNumberFormat="1" applyFont="1" applyFill="1" applyBorder="1" applyAlignment="1">
      <alignment horizontal="right" vertical="center"/>
    </xf>
    <xf numFmtId="3" fontId="4" fillId="0" borderId="0" xfId="4" applyNumberFormat="1" applyFont="1" applyFill="1" applyBorder="1" applyAlignment="1">
      <alignment vertical="center"/>
    </xf>
    <xf numFmtId="0" fontId="5" fillId="0" borderId="0" xfId="0" applyFont="1" applyBorder="1" applyProtection="1"/>
    <xf numFmtId="164" fontId="4" fillId="0" borderId="0" xfId="0" applyNumberFormat="1" applyFont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164" fontId="8" fillId="0" borderId="0" xfId="0" applyNumberFormat="1" applyFont="1" applyBorder="1" applyAlignment="1" applyProtection="1">
      <alignment horizontal="right"/>
    </xf>
    <xf numFmtId="164" fontId="10" fillId="0" borderId="0" xfId="3" applyFont="1" applyBorder="1" applyAlignment="1" applyProtection="1">
      <alignment horizontal="right"/>
    </xf>
    <xf numFmtId="164" fontId="10" fillId="0" borderId="0" xfId="3" applyFont="1" applyFill="1" applyBorder="1" applyAlignment="1" applyProtection="1">
      <alignment horizontal="right"/>
    </xf>
    <xf numFmtId="0" fontId="8" fillId="0" borderId="0" xfId="0" applyFont="1" applyBorder="1" applyProtection="1"/>
    <xf numFmtId="0" fontId="5" fillId="0" borderId="0" xfId="3" applyNumberFormat="1" applyFont="1" applyBorder="1" applyAlignment="1" applyProtection="1">
      <alignment horizontal="right"/>
    </xf>
    <xf numFmtId="3" fontId="5" fillId="0" borderId="0" xfId="2" applyNumberFormat="1" applyFont="1" applyFill="1" applyBorder="1" applyProtection="1"/>
    <xf numFmtId="0" fontId="4" fillId="0" borderId="0" xfId="9" applyFont="1" applyProtection="1"/>
    <xf numFmtId="3" fontId="4" fillId="0" borderId="0" xfId="9" applyNumberFormat="1" applyFont="1" applyProtection="1"/>
    <xf numFmtId="0" fontId="4" fillId="0" borderId="0" xfId="7" applyFont="1" applyFill="1" applyBorder="1" applyProtection="1"/>
    <xf numFmtId="164" fontId="4" fillId="0" borderId="0" xfId="8" applyFont="1" applyFill="1" applyBorder="1" applyAlignment="1" applyProtection="1">
      <alignment horizontal="left"/>
    </xf>
    <xf numFmtId="0" fontId="4" fillId="0" borderId="0" xfId="9" applyFont="1" applyFill="1" applyProtection="1"/>
    <xf numFmtId="164" fontId="4" fillId="0" borderId="0" xfId="8" applyFont="1" applyBorder="1" applyAlignment="1" applyProtection="1">
      <alignment horizontal="left"/>
    </xf>
    <xf numFmtId="0" fontId="5" fillId="0" borderId="0" xfId="9" applyFont="1" applyFill="1" applyBorder="1" applyAlignment="1" applyProtection="1">
      <alignment horizontal="left"/>
    </xf>
    <xf numFmtId="0" fontId="4" fillId="0" borderId="0" xfId="9" applyFont="1" applyBorder="1" applyProtection="1"/>
    <xf numFmtId="164" fontId="4" fillId="0" borderId="0" xfId="9" applyNumberFormat="1" applyFont="1" applyProtection="1"/>
    <xf numFmtId="164" fontId="4" fillId="0" borderId="0" xfId="9" applyNumberFormat="1" applyFont="1" applyBorder="1" applyProtection="1"/>
    <xf numFmtId="0" fontId="5" fillId="0" borderId="0" xfId="9" applyFont="1" applyFill="1" applyBorder="1" applyAlignment="1" applyProtection="1">
      <alignment horizontal="right"/>
    </xf>
    <xf numFmtId="164" fontId="4" fillId="0" borderId="0" xfId="8" applyFont="1" applyFill="1" applyBorder="1" applyAlignment="1" applyProtection="1">
      <alignment horizontal="right"/>
    </xf>
    <xf numFmtId="166" fontId="4" fillId="0" borderId="0" xfId="6" applyFont="1" applyFill="1" applyBorder="1" applyProtection="1"/>
    <xf numFmtId="166" fontId="4" fillId="0" borderId="0" xfId="6" applyFont="1" applyBorder="1" applyProtection="1"/>
    <xf numFmtId="164" fontId="4" fillId="0" borderId="0" xfId="8" applyFont="1" applyBorder="1" applyAlignment="1" applyProtection="1">
      <alignment horizontal="right" vertical="top"/>
    </xf>
    <xf numFmtId="164" fontId="4" fillId="0" borderId="0" xfId="8" applyFont="1" applyBorder="1" applyAlignment="1" applyProtection="1">
      <alignment horizontal="right"/>
    </xf>
    <xf numFmtId="166" fontId="5" fillId="0" borderId="0" xfId="6" applyFont="1" applyBorder="1" applyProtection="1"/>
    <xf numFmtId="3" fontId="4" fillId="0" borderId="0" xfId="9" applyNumberFormat="1" applyFont="1" applyBorder="1" applyProtection="1"/>
    <xf numFmtId="164" fontId="4" fillId="0" borderId="16" xfId="0" applyNumberFormat="1" applyFont="1" applyBorder="1" applyAlignment="1" applyProtection="1">
      <alignment horizontal="right"/>
    </xf>
    <xf numFmtId="0" fontId="4" fillId="0" borderId="16" xfId="0" applyFont="1" applyBorder="1" applyProtection="1"/>
    <xf numFmtId="3" fontId="5" fillId="0" borderId="16" xfId="0" applyNumberFormat="1" applyFont="1" applyFill="1" applyBorder="1" applyAlignment="1" applyProtection="1">
      <alignment horizontal="right"/>
    </xf>
    <xf numFmtId="164" fontId="4" fillId="0" borderId="0" xfId="8" applyFont="1" applyBorder="1" applyAlignment="1" applyProtection="1">
      <alignment horizontal="left" vertical="top" wrapText="1"/>
    </xf>
    <xf numFmtId="164" fontId="4" fillId="0" borderId="16" xfId="9" applyNumberFormat="1" applyFont="1" applyBorder="1" applyProtection="1"/>
    <xf numFmtId="3" fontId="4" fillId="0" borderId="0" xfId="9" applyNumberFormat="1" applyFont="1" applyFill="1" applyProtection="1"/>
    <xf numFmtId="0" fontId="4" fillId="0" borderId="0" xfId="9" applyFont="1" applyFill="1" applyBorder="1" applyProtection="1"/>
    <xf numFmtId="3" fontId="4" fillId="0" borderId="0" xfId="2" applyNumberFormat="1" applyFont="1" applyFill="1" applyBorder="1" applyProtection="1"/>
    <xf numFmtId="0" fontId="4" fillId="0" borderId="0" xfId="0" applyFont="1" applyFill="1" applyBorder="1" applyAlignment="1" applyProtection="1">
      <alignment horizontal="left"/>
    </xf>
    <xf numFmtId="180" fontId="4" fillId="0" borderId="0" xfId="9" applyNumberFormat="1" applyFont="1" applyProtection="1"/>
    <xf numFmtId="0" fontId="42" fillId="0" borderId="0" xfId="9" applyFont="1" applyBorder="1" applyProtection="1"/>
    <xf numFmtId="0" fontId="5" fillId="0" borderId="0" xfId="0" applyFont="1" applyFill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3" fontId="4" fillId="0" borderId="0" xfId="0" applyNumberFormat="1" applyFont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3" fontId="4" fillId="0" borderId="0" xfId="0" applyNumberFormat="1" applyFont="1" applyBorder="1" applyAlignment="1" applyProtection="1">
      <alignment vertical="center"/>
    </xf>
    <xf numFmtId="164" fontId="5" fillId="0" borderId="0" xfId="8" applyFont="1" applyBorder="1" applyAlignment="1" applyProtection="1">
      <alignment horizontal="left" vertical="center"/>
    </xf>
    <xf numFmtId="0" fontId="4" fillId="0" borderId="0" xfId="9" applyFont="1" applyAlignment="1" applyProtection="1">
      <alignment vertical="center"/>
    </xf>
    <xf numFmtId="0" fontId="4" fillId="0" borderId="0" xfId="9" applyFont="1" applyAlignment="1" applyProtection="1">
      <alignment horizontal="right" vertical="center"/>
    </xf>
    <xf numFmtId="3" fontId="4" fillId="0" borderId="0" xfId="9" applyNumberFormat="1" applyFont="1" applyAlignment="1" applyProtection="1">
      <alignment horizontal="left" vertical="center"/>
    </xf>
    <xf numFmtId="0" fontId="46" fillId="0" borderId="0" xfId="0" applyFont="1" applyFill="1" applyBorder="1" applyProtection="1"/>
    <xf numFmtId="3" fontId="46" fillId="0" borderId="0" xfId="2" applyNumberFormat="1" applyFont="1" applyFill="1" applyBorder="1" applyProtection="1"/>
  </cellXfs>
  <cellStyles count="130">
    <cellStyle name="20 % - Akzent6" xfId="1" builtinId="50"/>
    <cellStyle name="20% - Accent1" xfId="10" xr:uid="{00000000-0005-0000-0000-00000F000000}"/>
    <cellStyle name="20% - Accent2" xfId="11" xr:uid="{00000000-0005-0000-0000-000010000000}"/>
    <cellStyle name="20% - Accent3" xfId="12" xr:uid="{00000000-0005-0000-0000-000011000000}"/>
    <cellStyle name="20% - Accent4" xfId="13" xr:uid="{00000000-0005-0000-0000-000012000000}"/>
    <cellStyle name="20% - Accent5" xfId="14" xr:uid="{00000000-0005-0000-0000-000013000000}"/>
    <cellStyle name="20% - Accent6" xfId="15" xr:uid="{00000000-0005-0000-0000-000014000000}"/>
    <cellStyle name="40 % - Akzent6" xfId="2" builtinId="51"/>
    <cellStyle name="40% - Accent1" xfId="16" xr:uid="{00000000-0005-0000-0000-000015000000}"/>
    <cellStyle name="40% - Accent2" xfId="17" xr:uid="{00000000-0005-0000-0000-000016000000}"/>
    <cellStyle name="40% - Accent3" xfId="18" xr:uid="{00000000-0005-0000-0000-000017000000}"/>
    <cellStyle name="40% - Accent4" xfId="19" xr:uid="{00000000-0005-0000-0000-000018000000}"/>
    <cellStyle name="40% - Accent5" xfId="20" xr:uid="{00000000-0005-0000-0000-000019000000}"/>
    <cellStyle name="40% - Accent6" xfId="21" xr:uid="{00000000-0005-0000-0000-00001A000000}"/>
    <cellStyle name="60% - Accent1" xfId="22" xr:uid="{00000000-0005-0000-0000-00001B000000}"/>
    <cellStyle name="60% - Accent2" xfId="23" xr:uid="{00000000-0005-0000-0000-00001C000000}"/>
    <cellStyle name="60% - Accent3" xfId="24" xr:uid="{00000000-0005-0000-0000-00001D000000}"/>
    <cellStyle name="60% - Accent4" xfId="25" xr:uid="{00000000-0005-0000-0000-00001E000000}"/>
    <cellStyle name="60% - Accent5" xfId="26" xr:uid="{00000000-0005-0000-0000-00001F000000}"/>
    <cellStyle name="60% - Accent6" xfId="27" xr:uid="{00000000-0005-0000-0000-000020000000}"/>
    <cellStyle name="Accent1" xfId="28" xr:uid="{00000000-0005-0000-0000-000021000000}"/>
    <cellStyle name="Accent1 - 20%" xfId="29" xr:uid="{00000000-0005-0000-0000-000022000000}"/>
    <cellStyle name="Accent1 - 40%" xfId="30" xr:uid="{00000000-0005-0000-0000-000023000000}"/>
    <cellStyle name="Accent1 - 60%" xfId="31" xr:uid="{00000000-0005-0000-0000-000024000000}"/>
    <cellStyle name="Accent2" xfId="32" xr:uid="{00000000-0005-0000-0000-000025000000}"/>
    <cellStyle name="Accent2 - 20%" xfId="33" xr:uid="{00000000-0005-0000-0000-000026000000}"/>
    <cellStyle name="Accent2 - 40%" xfId="34" xr:uid="{00000000-0005-0000-0000-000027000000}"/>
    <cellStyle name="Accent2 - 60%" xfId="35" xr:uid="{00000000-0005-0000-0000-000028000000}"/>
    <cellStyle name="Accent3" xfId="36" xr:uid="{00000000-0005-0000-0000-000029000000}"/>
    <cellStyle name="Accent3 - 20%" xfId="37" xr:uid="{00000000-0005-0000-0000-00002A000000}"/>
    <cellStyle name="Accent3 - 40%" xfId="38" xr:uid="{00000000-0005-0000-0000-00002B000000}"/>
    <cellStyle name="Accent3 - 60%" xfId="39" xr:uid="{00000000-0005-0000-0000-00002C000000}"/>
    <cellStyle name="Accent4" xfId="40" xr:uid="{00000000-0005-0000-0000-00002D000000}"/>
    <cellStyle name="Accent4 - 20%" xfId="41" xr:uid="{00000000-0005-0000-0000-00002E000000}"/>
    <cellStyle name="Accent4 - 40%" xfId="42" xr:uid="{00000000-0005-0000-0000-00002F000000}"/>
    <cellStyle name="Accent4 - 60%" xfId="43" xr:uid="{00000000-0005-0000-0000-000030000000}"/>
    <cellStyle name="Accent5" xfId="44" xr:uid="{00000000-0005-0000-0000-000031000000}"/>
    <cellStyle name="Accent5 - 20%" xfId="45" xr:uid="{00000000-0005-0000-0000-000032000000}"/>
    <cellStyle name="Accent5 - 40%" xfId="46" xr:uid="{00000000-0005-0000-0000-000033000000}"/>
    <cellStyle name="Accent5 - 60%" xfId="47" xr:uid="{00000000-0005-0000-0000-000034000000}"/>
    <cellStyle name="Accent6" xfId="48" xr:uid="{00000000-0005-0000-0000-000035000000}"/>
    <cellStyle name="Accent6 - 20%" xfId="49" xr:uid="{00000000-0005-0000-0000-000036000000}"/>
    <cellStyle name="Accent6 - 40%" xfId="50" xr:uid="{00000000-0005-0000-0000-000037000000}"/>
    <cellStyle name="Accent6 - 60%" xfId="51" xr:uid="{00000000-0005-0000-0000-000038000000}"/>
    <cellStyle name="Akzent2" xfId="7" builtinId="33"/>
    <cellStyle name="Ausrichtung Mitte" xfId="52" xr:uid="{00000000-0005-0000-0000-000039000000}"/>
    <cellStyle name="Ausrichtung Oben" xfId="53" xr:uid="{00000000-0005-0000-0000-00003A000000}"/>
    <cellStyle name="AZAHL" xfId="54" xr:uid="{00000000-0005-0000-0000-00003B000000}"/>
    <cellStyle name="Bad" xfId="55" xr:uid="{00000000-0005-0000-0000-00003C000000}"/>
    <cellStyle name="Betriebskosten" xfId="56" xr:uid="{00000000-0005-0000-0000-00003D000000}"/>
    <cellStyle name="BZAHL" xfId="57" xr:uid="{00000000-0005-0000-0000-00003E000000}"/>
    <cellStyle name="Calculation" xfId="58" xr:uid="{00000000-0005-0000-0000-00003F000000}"/>
    <cellStyle name="Check Cell" xfId="59" xr:uid="{00000000-0005-0000-0000-000040000000}"/>
    <cellStyle name="dezimal[0.00]" xfId="60" xr:uid="{00000000-0005-0000-0000-000041000000}"/>
    <cellStyle name="Einmalige Aufw." xfId="61" xr:uid="{00000000-0005-0000-0000-000042000000}"/>
    <cellStyle name="Emphasis 1" xfId="62" xr:uid="{00000000-0005-0000-0000-000043000000}"/>
    <cellStyle name="Emphasis 2" xfId="63" xr:uid="{00000000-0005-0000-0000-000044000000}"/>
    <cellStyle name="Emphasis 3" xfId="64" xr:uid="{00000000-0005-0000-0000-000045000000}"/>
    <cellStyle name="Explanatory Text" xfId="65" xr:uid="{00000000-0005-0000-0000-000046000000}"/>
    <cellStyle name="Geschäftskosten" xfId="66" xr:uid="{00000000-0005-0000-0000-000047000000}"/>
    <cellStyle name="Good" xfId="67" xr:uid="{00000000-0005-0000-0000-000048000000}"/>
    <cellStyle name="Heading 1" xfId="68" xr:uid="{00000000-0005-0000-0000-000049000000}"/>
    <cellStyle name="Heading 2" xfId="69" xr:uid="{00000000-0005-0000-0000-00004A000000}"/>
    <cellStyle name="Heading 3" xfId="70" xr:uid="{00000000-0005-0000-0000-00004B000000}"/>
    <cellStyle name="Heading 4" xfId="71" xr:uid="{00000000-0005-0000-0000-00004C000000}"/>
    <cellStyle name="Input" xfId="72" xr:uid="{00000000-0005-0000-0000-00004D000000}"/>
    <cellStyle name="Klammerzahlen" xfId="73" xr:uid="{00000000-0005-0000-0000-00004E000000}"/>
    <cellStyle name="Linked Cell" xfId="74" xr:uid="{00000000-0005-0000-0000-00004F000000}"/>
    <cellStyle name="Note" xfId="75" xr:uid="{00000000-0005-0000-0000-000050000000}"/>
    <cellStyle name="Output" xfId="76" xr:uid="{00000000-0005-0000-0000-000051000000}"/>
    <cellStyle name="PlusKlammerzahlen" xfId="77" xr:uid="{00000000-0005-0000-0000-000052000000}"/>
    <cellStyle name="Pluszahlen" xfId="78" xr:uid="{00000000-0005-0000-0000-000053000000}"/>
    <cellStyle name="Programmkosten" xfId="79" xr:uid="{00000000-0005-0000-0000-000054000000}"/>
    <cellStyle name="SAPBEXaggData" xfId="80" xr:uid="{00000000-0005-0000-0000-000055000000}"/>
    <cellStyle name="SAPBEXaggDataEmph" xfId="81" xr:uid="{00000000-0005-0000-0000-000056000000}"/>
    <cellStyle name="SAPBEXaggItem" xfId="82" xr:uid="{00000000-0005-0000-0000-000057000000}"/>
    <cellStyle name="SAPBEXaggItemX" xfId="83" xr:uid="{00000000-0005-0000-0000-000058000000}"/>
    <cellStyle name="SAPBEXchaText" xfId="84" xr:uid="{00000000-0005-0000-0000-000059000000}"/>
    <cellStyle name="SAPBEXexcBad7" xfId="85" xr:uid="{00000000-0005-0000-0000-00005A000000}"/>
    <cellStyle name="SAPBEXexcBad8" xfId="86" xr:uid="{00000000-0005-0000-0000-00005B000000}"/>
    <cellStyle name="SAPBEXexcBad9" xfId="87" xr:uid="{00000000-0005-0000-0000-00005C000000}"/>
    <cellStyle name="SAPBEXexcCritical4" xfId="88" xr:uid="{00000000-0005-0000-0000-00005D000000}"/>
    <cellStyle name="SAPBEXexcCritical5" xfId="89" xr:uid="{00000000-0005-0000-0000-00005E000000}"/>
    <cellStyle name="SAPBEXexcCritical6" xfId="90" xr:uid="{00000000-0005-0000-0000-00005F000000}"/>
    <cellStyle name="SAPBEXexcGood1" xfId="91" xr:uid="{00000000-0005-0000-0000-000060000000}"/>
    <cellStyle name="SAPBEXexcGood2" xfId="92" xr:uid="{00000000-0005-0000-0000-000061000000}"/>
    <cellStyle name="SAPBEXexcGood3" xfId="93" xr:uid="{00000000-0005-0000-0000-000062000000}"/>
    <cellStyle name="SAPBEXfilterDrill" xfId="94" xr:uid="{00000000-0005-0000-0000-000063000000}"/>
    <cellStyle name="SAPBEXfilterItem" xfId="95" xr:uid="{00000000-0005-0000-0000-000064000000}"/>
    <cellStyle name="SAPBEXfilterText" xfId="96" xr:uid="{00000000-0005-0000-0000-000065000000}"/>
    <cellStyle name="SAPBEXformats" xfId="97" xr:uid="{00000000-0005-0000-0000-000066000000}"/>
    <cellStyle name="SAPBEXheaderItem" xfId="98" xr:uid="{00000000-0005-0000-0000-000067000000}"/>
    <cellStyle name="SAPBEXheaderText" xfId="99" xr:uid="{00000000-0005-0000-0000-000068000000}"/>
    <cellStyle name="SAPBEXHLevel0" xfId="100" xr:uid="{00000000-0005-0000-0000-000069000000}"/>
    <cellStyle name="SAPBEXHLevel0X" xfId="101" xr:uid="{00000000-0005-0000-0000-00006A000000}"/>
    <cellStyle name="SAPBEXHLevel1" xfId="102" xr:uid="{00000000-0005-0000-0000-00006B000000}"/>
    <cellStyle name="SAPBEXHLevel1X" xfId="103" xr:uid="{00000000-0005-0000-0000-00006C000000}"/>
    <cellStyle name="SAPBEXHLevel2" xfId="104" xr:uid="{00000000-0005-0000-0000-00006D000000}"/>
    <cellStyle name="SAPBEXHLevel2X" xfId="105" xr:uid="{00000000-0005-0000-0000-00006E000000}"/>
    <cellStyle name="SAPBEXHLevel3" xfId="106" xr:uid="{00000000-0005-0000-0000-00006F000000}"/>
    <cellStyle name="SAPBEXHLevel3X" xfId="107" xr:uid="{00000000-0005-0000-0000-000070000000}"/>
    <cellStyle name="SAPBEXinputData" xfId="108" xr:uid="{00000000-0005-0000-0000-000071000000}"/>
    <cellStyle name="SAPBEXresData" xfId="109" xr:uid="{00000000-0005-0000-0000-000072000000}"/>
    <cellStyle name="SAPBEXresDataEmph" xfId="110" xr:uid="{00000000-0005-0000-0000-000073000000}"/>
    <cellStyle name="SAPBEXresItem" xfId="111" xr:uid="{00000000-0005-0000-0000-000074000000}"/>
    <cellStyle name="SAPBEXresItemX" xfId="112" xr:uid="{00000000-0005-0000-0000-000075000000}"/>
    <cellStyle name="SAPBEXstdData" xfId="113" xr:uid="{00000000-0005-0000-0000-000076000000}"/>
    <cellStyle name="SAPBEXstdDataEmph" xfId="114" xr:uid="{00000000-0005-0000-0000-000077000000}"/>
    <cellStyle name="SAPBEXstdItem" xfId="115" xr:uid="{00000000-0005-0000-0000-000078000000}"/>
    <cellStyle name="SAPBEXstdItemX" xfId="116" xr:uid="{00000000-0005-0000-0000-000079000000}"/>
    <cellStyle name="SAPBEXtitle" xfId="117" xr:uid="{00000000-0005-0000-0000-00007A000000}"/>
    <cellStyle name="SAPBEXundefined" xfId="118" xr:uid="{00000000-0005-0000-0000-00007B000000}"/>
    <cellStyle name="Sheet Title" xfId="119" xr:uid="{00000000-0005-0000-0000-00007C000000}"/>
    <cellStyle name="Standard" xfId="0" builtinId="0"/>
    <cellStyle name="Standard 2" xfId="9" xr:uid="{00000000-0005-0000-0000-00000E000000}"/>
    <cellStyle name="Text" xfId="4" xr:uid="{00000000-0005-0000-0000-000009000000}"/>
    <cellStyle name="Text eingerückt" xfId="120" xr:uid="{00000000-0005-0000-0000-00007D000000}"/>
    <cellStyle name="Title" xfId="121" xr:uid="{00000000-0005-0000-0000-00007E000000}"/>
    <cellStyle name="Total" xfId="122" xr:uid="{00000000-0005-0000-0000-00007F000000}"/>
    <cellStyle name="Warning Text" xfId="123" xr:uid="{00000000-0005-0000-0000-000080000000}"/>
    <cellStyle name="Zahl(%_)" xfId="124" xr:uid="{00000000-0005-0000-0000-000081000000}"/>
    <cellStyle name="Zahl(()./.._)" xfId="5" xr:uid="{00000000-0005-0000-0000-00000A000000}"/>
    <cellStyle name="Zahl(./.._)" xfId="6" xr:uid="{00000000-0005-0000-0000-00000B000000}"/>
    <cellStyle name="Zahl(1.)" xfId="3" xr:uid="{00000000-0005-0000-0000-000008000000}"/>
    <cellStyle name="Zahl(1.) 2" xfId="8" xr:uid="{00000000-0005-0000-0000-00000D000000}"/>
    <cellStyle name="Zahl(inv./.._)" xfId="125" xr:uid="{00000000-0005-0000-0000-000082000000}"/>
    <cellStyle name="Zahlen" xfId="126" xr:uid="{00000000-0005-0000-0000-000083000000}"/>
    <cellStyle name="Zahlen TDM" xfId="127" xr:uid="{00000000-0005-0000-0000-000084000000}"/>
    <cellStyle name="Zahlen_Dil1" xfId="128" xr:uid="{00000000-0005-0000-0000-000085000000}"/>
    <cellStyle name="Zentriert/hor./vert." xfId="129" xr:uid="{00000000-0005-0000-0000-00008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"/>
          <c:y val="8.5755634147705401E-2"/>
          <c:w val="0.71537528486833113"/>
          <c:h val="0.781994790775232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'1.6 Erträge_Aufwendungen'!$B$4</c:f>
              <c:strCache>
                <c:ptCount val="1"/>
                <c:pt idx="0">
                  <c:v>Erträge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numRef>
              <c:f>'1.6 Erträge_Aufwendungen'!$C$2:$J$2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'1.6 Erträge_Aufwendungen'!$C$4:$J$4</c:f>
              <c:numCache>
                <c:formatCode>#,##0</c:formatCode>
                <c:ptCount val="8"/>
                <c:pt idx="0">
                  <c:v>427517</c:v>
                </c:pt>
                <c:pt idx="1">
                  <c:v>484843</c:v>
                </c:pt>
                <c:pt idx="2">
                  <c:v>476124</c:v>
                </c:pt>
                <c:pt idx="3">
                  <c:v>472566</c:v>
                </c:pt>
                <c:pt idx="4">
                  <c:v>460588</c:v>
                </c:pt>
                <c:pt idx="5">
                  <c:v>467414</c:v>
                </c:pt>
                <c:pt idx="6">
                  <c:v>482875</c:v>
                </c:pt>
                <c:pt idx="7">
                  <c:v>483763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D5-48A9-979B-1E5DAE3061C4}"/>
            </c:ext>
          </c:extLst>
        </c:ser>
        <c:ser>
          <c:idx val="1"/>
          <c:order val="1"/>
          <c:tx>
            <c:strRef>
              <c:f>'1.6 Erträge_Aufwendungen'!$B$5</c:f>
              <c:strCache>
                <c:ptCount val="1"/>
                <c:pt idx="0">
                  <c:v>Aufwendungen</c:v>
                </c:pt>
              </c:strCache>
            </c:strRef>
          </c:tx>
          <c:spPr>
            <a:solidFill>
              <a:srgbClr val="E31818"/>
            </a:solidFill>
          </c:spPr>
          <c:invertIfNegative val="0"/>
          <c:cat>
            <c:numRef>
              <c:f>'1.6 Erträge_Aufwendungen'!$C$2:$J$2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'1.6 Erträge_Aufwendungen'!$C$5:$J$5</c:f>
              <c:numCache>
                <c:formatCode>#,##0</c:formatCode>
                <c:ptCount val="8"/>
                <c:pt idx="0">
                  <c:v>420685</c:v>
                </c:pt>
                <c:pt idx="1">
                  <c:v>457021</c:v>
                </c:pt>
                <c:pt idx="2">
                  <c:v>472846</c:v>
                </c:pt>
                <c:pt idx="3">
                  <c:v>441979</c:v>
                </c:pt>
                <c:pt idx="4">
                  <c:v>447730</c:v>
                </c:pt>
                <c:pt idx="5">
                  <c:v>534931</c:v>
                </c:pt>
                <c:pt idx="6">
                  <c:v>554309</c:v>
                </c:pt>
                <c:pt idx="7">
                  <c:v>563014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D5-48A9-979B-1E5DAE3061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281349"/>
        <c:axId val="22160555"/>
      </c:barChart>
      <c:catAx>
        <c:axId val="5128134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 cap="flat" cmpd="sng"/>
        </c:spPr>
        <c:crossAx val="22160555"/>
        <c:crosses val="autoZero"/>
        <c:auto val="1"/>
        <c:lblAlgn val="ctr"/>
        <c:lblOffset val="100"/>
        <c:noMultiLvlLbl val="0"/>
      </c:catAx>
      <c:valAx>
        <c:axId val="22160555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spPr>
          <a:ln w="9525" cap="flat" cmpd="sng"/>
        </c:spPr>
        <c:crossAx val="51281349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714375</xdr:colOff>
      <xdr:row>39</xdr:row>
      <xdr:rowOff>114300</xdr:rowOff>
    </xdr:from>
    <xdr:to>
      <xdr:col>6</xdr:col>
      <xdr:colOff>171450</xdr:colOff>
      <xdr:row>40</xdr:row>
      <xdr:rowOff>152400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343900" y="7886700"/>
          <a:ext cx="3048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r>
            <a:rPr lang="de-DE" sz="1100" baseline="30000">
              <a:latin typeface="RBB Interstate Light" pitchFamily="2" charset="0"/>
            </a:rPr>
            <a:t>*)</a:t>
          </a:r>
        </a:p>
      </xdr:txBody>
    </xdr:sp>
    <xdr:clientData/>
  </xdr:twoCellAnchor>
  <xdr:twoCellAnchor>
    <xdr:from>
      <xdr:col>7</xdr:col>
      <xdr:colOff>714375</xdr:colOff>
      <xdr:row>39</xdr:row>
      <xdr:rowOff>114300</xdr:rowOff>
    </xdr:from>
    <xdr:to>
      <xdr:col>8</xdr:col>
      <xdr:colOff>171450</xdr:colOff>
      <xdr:row>40</xdr:row>
      <xdr:rowOff>152400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986E0365-ACD0-4F24-88E5-A302600946F1}"/>
            </a:ext>
          </a:extLst>
        </xdr:cNvPr>
        <xdr:cNvSpPr txBox="1"/>
      </xdr:nvSpPr>
      <xdr:spPr>
        <a:xfrm>
          <a:off x="9192672" y="7797102"/>
          <a:ext cx="231635" cy="247441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r>
            <a:rPr lang="de-DE" sz="1100" baseline="30000">
              <a:latin typeface="RBB Interstate Light" pitchFamily="2" charset="0"/>
            </a:rPr>
            <a:t>*)</a:t>
          </a:r>
        </a:p>
      </xdr:txBody>
    </xdr:sp>
    <xdr:clientData/>
  </xdr:twoCellAnchor>
  <xdr:twoCellAnchor>
    <xdr:from>
      <xdr:col>8</xdr:col>
      <xdr:colOff>714375</xdr:colOff>
      <xdr:row>39</xdr:row>
      <xdr:rowOff>114300</xdr:rowOff>
    </xdr:from>
    <xdr:to>
      <xdr:col>9</xdr:col>
      <xdr:colOff>171450</xdr:colOff>
      <xdr:row>40</xdr:row>
      <xdr:rowOff>152400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3E9F5852-FEF9-495C-B293-8DCA1E84AAC3}"/>
            </a:ext>
          </a:extLst>
        </xdr:cNvPr>
        <xdr:cNvSpPr txBox="1"/>
      </xdr:nvSpPr>
      <xdr:spPr>
        <a:xfrm>
          <a:off x="9967232" y="7818036"/>
          <a:ext cx="231636" cy="247441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r>
            <a:rPr lang="de-DE" sz="1100" baseline="30000">
              <a:latin typeface="RBB Interstate Light" pitchFamily="2" charset="0"/>
            </a:rPr>
            <a:t>*)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2259419</xdr:colOff>
      <xdr:row>8</xdr:row>
      <xdr:rowOff>132907</xdr:rowOff>
    </xdr:from>
    <xdr:to>
      <xdr:col>8</xdr:col>
      <xdr:colOff>26581</xdr:colOff>
      <xdr:row>25</xdr:row>
      <xdr:rowOff>70884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TAB/FSTAT/MAK/MFSTAT1.XL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KO\HAUSHALT\WR\WP98\FIRE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FSTAT1"/>
    </sheetNames>
    <definedNames>
      <definedName name="Drucken" refersTo="='MFSTAT1'!$L$12"/>
    </definedNames>
    <sheetDataSet>
      <sheetData sheetId="0" refreshError="1">
        <row r="12">
          <cell r="J12" t="str">
            <v>Speichern.TAB</v>
          </cell>
          <cell r="L12" t="str">
            <v>Drucken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0106Nachweis"/>
    </sheetNames>
    <sheetDataSet>
      <sheetData sheetId="0">
        <row r="8">
          <cell r="F8" t="str">
            <v>TDM</v>
          </cell>
        </row>
        <row r="10">
          <cell r="B10" t="str">
            <v>I.</v>
          </cell>
          <cell r="C10" t="str">
            <v>Mittelaufbringung</v>
          </cell>
        </row>
        <row r="12">
          <cell r="B12">
            <v>1</v>
          </cell>
          <cell r="C12" t="str">
            <v>Übertrag aus der Ertrags- und Aufwandsrechnung (Überschuß)</v>
          </cell>
          <cell r="F12">
            <v>0</v>
          </cell>
        </row>
        <row r="13">
          <cell r="C13" t="str">
            <v>davon:</v>
          </cell>
        </row>
        <row r="14">
          <cell r="C14" t="str">
            <v>-Anstaltseigenes Kapital (Zunahme)</v>
          </cell>
          <cell r="F14">
            <v>0</v>
          </cell>
        </row>
        <row r="15">
          <cell r="C15" t="str">
            <v>-Entnahme aus Rücklagen</v>
          </cell>
          <cell r="F15">
            <v>0</v>
          </cell>
        </row>
        <row r="16">
          <cell r="C16" t="str">
            <v>-Einstellung in Rücklagen</v>
          </cell>
          <cell r="F16">
            <v>0</v>
          </cell>
        </row>
        <row r="19">
          <cell r="B19">
            <v>2</v>
          </cell>
          <cell r="C19" t="str">
            <v>Abgänge von immateriellen Vermögensgegenständen u. Sachanl.</v>
          </cell>
          <cell r="F19">
            <v>541.29999999999995</v>
          </cell>
        </row>
        <row r="20">
          <cell r="C20" t="str">
            <v>davon:</v>
          </cell>
        </row>
        <row r="21">
          <cell r="C21" t="str">
            <v>-Anlagenabgänge</v>
          </cell>
          <cell r="F21">
            <v>541.29999999999995</v>
          </cell>
        </row>
        <row r="24">
          <cell r="B24">
            <v>3</v>
          </cell>
          <cell r="C24" t="str">
            <v>Abschreibungen auf immaterielle Vermögensgegenstände und</v>
          </cell>
          <cell r="F24">
            <v>73788.399999999994</v>
          </cell>
        </row>
        <row r="25">
          <cell r="C25" t="str">
            <v>Sachanlagen</v>
          </cell>
        </row>
        <row r="26">
          <cell r="C26" t="str">
            <v>davon:</v>
          </cell>
        </row>
        <row r="27">
          <cell r="C27" t="str">
            <v>-Abschreibungserlöse</v>
          </cell>
          <cell r="F27">
            <v>73788.399999999994</v>
          </cell>
        </row>
        <row r="30">
          <cell r="B30">
            <v>4</v>
          </cell>
          <cell r="C30" t="str">
            <v>Beteiligungen (Abgang)</v>
          </cell>
          <cell r="F30">
            <v>0</v>
          </cell>
        </row>
        <row r="31">
          <cell r="C31" t="str">
            <v>davon:</v>
          </cell>
        </row>
        <row r="32">
          <cell r="C32" t="str">
            <v>-Beteiligung Arte</v>
          </cell>
          <cell r="F32">
            <v>0</v>
          </cell>
        </row>
        <row r="35">
          <cell r="B35">
            <v>5</v>
          </cell>
          <cell r="C35" t="str">
            <v>Wertpapiere des Anlagevermögens (Abgang)</v>
          </cell>
          <cell r="F35">
            <v>0</v>
          </cell>
        </row>
        <row r="36">
          <cell r="C36" t="str">
            <v>davon:</v>
          </cell>
        </row>
        <row r="37">
          <cell r="C37" t="str">
            <v>-Wertpapiere des Anlagevermögens</v>
          </cell>
          <cell r="F37">
            <v>0</v>
          </cell>
        </row>
        <row r="40">
          <cell r="B40">
            <v>6</v>
          </cell>
          <cell r="C40" t="str">
            <v>Ausleihungen mit einer Laufzeit von mehr als einem Jahr (Rückflüsse)</v>
          </cell>
          <cell r="F40">
            <v>38.6</v>
          </cell>
        </row>
        <row r="41">
          <cell r="C41" t="str">
            <v>davon:</v>
          </cell>
        </row>
        <row r="42">
          <cell r="C42" t="str">
            <v>-Wohnungsdarlehen an Dritte / Tilgung GEWOFAG</v>
          </cell>
          <cell r="F42">
            <v>19.600000000000001</v>
          </cell>
        </row>
        <row r="43">
          <cell r="C43" t="str">
            <v>-Darlehen an Dritte / Tilgung Spatenbräu</v>
          </cell>
          <cell r="F43">
            <v>0.6</v>
          </cell>
        </row>
        <row r="44">
          <cell r="C44" t="str">
            <v>-Darlehen an Dritte / UER</v>
          </cell>
          <cell r="F44">
            <v>18.399999999999999</v>
          </cell>
        </row>
        <row r="47">
          <cell r="B47">
            <v>7</v>
          </cell>
          <cell r="C47" t="str">
            <v>Darlehen an andere Rundfunkanstalten mit einer Laufzeit</v>
          </cell>
        </row>
        <row r="48">
          <cell r="C48" t="str">
            <v>von mehr als einem Jahr (Rückflüsse)</v>
          </cell>
          <cell r="F48">
            <v>0</v>
          </cell>
        </row>
        <row r="49">
          <cell r="C49" t="str">
            <v>davon:</v>
          </cell>
        </row>
        <row r="50">
          <cell r="C50" t="str">
            <v>-Darlehen</v>
          </cell>
          <cell r="F50">
            <v>0</v>
          </cell>
        </row>
        <row r="53">
          <cell r="B53">
            <v>8</v>
          </cell>
          <cell r="C53" t="str">
            <v>Sondervermögen Altersversorgung (Entnahme)</v>
          </cell>
          <cell r="F53">
            <v>0</v>
          </cell>
        </row>
        <row r="54">
          <cell r="C54" t="str">
            <v>davon:</v>
          </cell>
        </row>
        <row r="55">
          <cell r="C55" t="str">
            <v>-Sondervermögen Altersversorgung (Entnahme)</v>
          </cell>
          <cell r="F55">
            <v>0</v>
          </cell>
        </row>
        <row r="58">
          <cell r="B58">
            <v>9</v>
          </cell>
          <cell r="C58" t="str">
            <v>Programmvermögen (Abnahme)</v>
          </cell>
          <cell r="F58">
            <v>3106.8</v>
          </cell>
        </row>
        <row r="59">
          <cell r="C59" t="str">
            <v>davon:</v>
          </cell>
        </row>
        <row r="60">
          <cell r="C60" t="str">
            <v>-Bestandsabnahme Programmvorräte Fernsehen</v>
          </cell>
        </row>
        <row r="61">
          <cell r="C61" t="str">
            <v>Hörfunk -Fertige Produktionen</v>
          </cell>
          <cell r="F61">
            <v>1679.9</v>
          </cell>
        </row>
        <row r="62">
          <cell r="C62" t="str">
            <v>Fernsehen -Fertige Produktionen</v>
          </cell>
        </row>
        <row r="63">
          <cell r="C63" t="str">
            <v>Anstaltseigene Sendezwecke einschl. Coprodukt.</v>
          </cell>
          <cell r="F63">
            <v>0</v>
          </cell>
        </row>
        <row r="64">
          <cell r="C64" t="str">
            <v>Anteil an Filmen der Degeto-Film-GmbH</v>
          </cell>
          <cell r="F64">
            <v>0</v>
          </cell>
        </row>
        <row r="65">
          <cell r="C65" t="str">
            <v>Wiederholungsrechte</v>
          </cell>
          <cell r="F65">
            <v>0</v>
          </cell>
        </row>
        <row r="66">
          <cell r="C66" t="str">
            <v>Taurus Film  (Filmpaket 1984)</v>
          </cell>
          <cell r="F66">
            <v>1426.9</v>
          </cell>
        </row>
        <row r="67">
          <cell r="C67" t="str">
            <v>Unfertige Produktionen</v>
          </cell>
        </row>
        <row r="68">
          <cell r="C68" t="str">
            <v>Anstaltseigene Sendezwecke einschl. Coprodukt.</v>
          </cell>
          <cell r="F68">
            <v>0</v>
          </cell>
        </row>
        <row r="69">
          <cell r="C69" t="str">
            <v>BRW u.and. Werbeges. / Wadlbeißer</v>
          </cell>
          <cell r="F69">
            <v>0</v>
          </cell>
        </row>
        <row r="73">
          <cell r="B73">
            <v>10</v>
          </cell>
          <cell r="C73" t="str">
            <v>Forderungen aus Rückdeckungsversicherungen (Abnahme)</v>
          </cell>
          <cell r="F73">
            <v>816.2</v>
          </cell>
        </row>
        <row r="74">
          <cell r="C74" t="str">
            <v>davon:</v>
          </cell>
        </row>
        <row r="75">
          <cell r="C75" t="str">
            <v>-Rückdeckungsversicherg. Altersversorgung / Minderung</v>
          </cell>
          <cell r="F75">
            <v>816.2</v>
          </cell>
        </row>
        <row r="79">
          <cell r="B79">
            <v>11</v>
          </cell>
          <cell r="C79" t="str">
            <v>Sonstige Aktiva (Abnahme) / Sonstige Passiva (Zunahme)</v>
          </cell>
          <cell r="F79">
            <v>47007.5</v>
          </cell>
        </row>
        <row r="81">
          <cell r="C81" t="str">
            <v>a) Anteil am GEZ-Vermögen</v>
          </cell>
          <cell r="F81">
            <v>0</v>
          </cell>
        </row>
        <row r="82">
          <cell r="C82" t="str">
            <v>davon:</v>
          </cell>
        </row>
        <row r="83">
          <cell r="C83" t="str">
            <v>-Anteil am Gemeinschaftsvermögen GEZ / Rückzahlung</v>
          </cell>
          <cell r="F83">
            <v>0</v>
          </cell>
        </row>
        <row r="85">
          <cell r="C85" t="str">
            <v>b) Sonstiges</v>
          </cell>
          <cell r="F85">
            <v>47007.5</v>
          </cell>
        </row>
        <row r="86">
          <cell r="C86" t="str">
            <v>davon:</v>
          </cell>
        </row>
        <row r="87">
          <cell r="C87" t="str">
            <v>-Entnahme aus Rücklagen</v>
          </cell>
          <cell r="F87">
            <v>31162.400000000001</v>
          </cell>
        </row>
        <row r="88">
          <cell r="C88" t="str">
            <v>-ORB-Darlehen / Abschreibung</v>
          </cell>
          <cell r="F88">
            <v>1312.2</v>
          </cell>
        </row>
        <row r="89">
          <cell r="C89" t="str">
            <v>-Geleistete Anzahlg.Taurus-Filmpaket 1984 / Abnahme</v>
          </cell>
          <cell r="F89">
            <v>3727.8</v>
          </cell>
        </row>
        <row r="90">
          <cell r="C90" t="str">
            <v>-Baukostenzuschuß GVA Grdst.Verwaltg.Arnulfstr.</v>
          </cell>
          <cell r="F90">
            <v>293.39999999999998</v>
          </cell>
        </row>
        <row r="91">
          <cell r="C91" t="str">
            <v>-Mietvorauszahlg. Untersbergbahn / Forderg. an FA</v>
          </cell>
          <cell r="F91">
            <v>-1.6</v>
          </cell>
        </row>
        <row r="92">
          <cell r="C92" t="str">
            <v>-Mietvorauszahlungen Untersberg und Lindau</v>
          </cell>
          <cell r="F92">
            <v>17.399999999999999</v>
          </cell>
        </row>
        <row r="93">
          <cell r="C93" t="str">
            <v>-Rückstellg. für Jubiläumszuwendungen / Zuführung</v>
          </cell>
          <cell r="F93">
            <v>548.4</v>
          </cell>
        </row>
        <row r="94">
          <cell r="C94" t="str">
            <v>-Rückstellg. Interne Jahresabschlußkosten / Zuführg.</v>
          </cell>
          <cell r="F94">
            <v>25</v>
          </cell>
        </row>
        <row r="95">
          <cell r="C95" t="str">
            <v>-Rückstellg. Mehrarbeitsvergütung / Zuführung</v>
          </cell>
          <cell r="F95">
            <v>6978</v>
          </cell>
        </row>
        <row r="96">
          <cell r="C96" t="str">
            <v>-Sonst.Verbindlk./ RentenverpflichtungKäser (Erhöhung)</v>
          </cell>
          <cell r="F96">
            <v>12.1</v>
          </cell>
        </row>
        <row r="97">
          <cell r="C97" t="str">
            <v>-Zunahme der Pensions- und Beihilferückstellungen</v>
          </cell>
        </row>
        <row r="98">
          <cell r="C98" t="str">
            <v>Angestellte Gemeinschaftseinrichtungen ARD</v>
          </cell>
          <cell r="F98">
            <v>2607.9</v>
          </cell>
        </row>
        <row r="99">
          <cell r="C99" t="str">
            <v>Angestellte, die für Dritte tätig sind</v>
          </cell>
          <cell r="F99">
            <v>324.5</v>
          </cell>
        </row>
        <row r="100">
          <cell r="C100" t="str">
            <v>-Verwendung reservierter Mittel 1994 in 1995 (Studio Bonn)</v>
          </cell>
          <cell r="F100">
            <v>0</v>
          </cell>
        </row>
        <row r="103">
          <cell r="B103">
            <v>12</v>
          </cell>
          <cell r="C103" t="str">
            <v>Pensionsrückstellungen u.ä. Verpflichtungen (Zuführung)</v>
          </cell>
          <cell r="F103">
            <v>139667.5</v>
          </cell>
        </row>
        <row r="104">
          <cell r="C104" t="str">
            <v>davon:</v>
          </cell>
        </row>
        <row r="105">
          <cell r="C105" t="str">
            <v>-Zunahme der Pensions- und Beihilferückstellungen</v>
          </cell>
        </row>
        <row r="106">
          <cell r="C106" t="str">
            <v>BR-Angestellte</v>
          </cell>
          <cell r="F106">
            <v>139667.5</v>
          </cell>
        </row>
        <row r="109">
          <cell r="B109">
            <v>13</v>
          </cell>
          <cell r="C109" t="str">
            <v>Verbindlichkeiten mit einer Laufzeit von mehr als einem Jahr</v>
          </cell>
          <cell r="F109">
            <v>1900.9</v>
          </cell>
        </row>
        <row r="110">
          <cell r="C110" t="str">
            <v>davon:</v>
          </cell>
        </row>
        <row r="111">
          <cell r="C111" t="str">
            <v>-RA: Mietvorauszahlungen / Sendermitbenutzung</v>
          </cell>
          <cell r="F111">
            <v>1900.9</v>
          </cell>
        </row>
        <row r="114">
          <cell r="B114">
            <v>14</v>
          </cell>
          <cell r="C114" t="str">
            <v>Darlehen von anderen Rundfunkanstalten mit einer</v>
          </cell>
        </row>
        <row r="115">
          <cell r="C115" t="str">
            <v>Laufzeit von mehr als einem Jahr</v>
          </cell>
          <cell r="F115">
            <v>0</v>
          </cell>
        </row>
        <row r="120">
          <cell r="C120" t="str">
            <v>Mittelaufbringung  Gesamt</v>
          </cell>
          <cell r="F120">
            <v>266867.20000000001</v>
          </cell>
        </row>
        <row r="124">
          <cell r="B124" t="str">
            <v>II.</v>
          </cell>
          <cell r="C124" t="str">
            <v>Mittelverwendung</v>
          </cell>
        </row>
        <row r="126">
          <cell r="B126" t="str">
            <v>1.</v>
          </cell>
          <cell r="C126" t="str">
            <v>Übertrag aus der Ertrags- und Aufwandsrechnung (Fehlbetrag)</v>
          </cell>
          <cell r="F126">
            <v>45420.9</v>
          </cell>
        </row>
        <row r="127">
          <cell r="C127" t="str">
            <v>davon:</v>
          </cell>
        </row>
        <row r="128">
          <cell r="C128" t="str">
            <v>-Anstaltseigenes Kapital (Abnahme)</v>
          </cell>
          <cell r="F128">
            <v>15318.8</v>
          </cell>
        </row>
        <row r="129">
          <cell r="C129" t="str">
            <v>-Entnahme aus Rücklagen</v>
          </cell>
          <cell r="F129">
            <v>31162.400000000001</v>
          </cell>
        </row>
        <row r="130">
          <cell r="C130" t="str">
            <v>-Einstellung in Rücklagen</v>
          </cell>
          <cell r="F130">
            <v>-1060.3</v>
          </cell>
        </row>
        <row r="133">
          <cell r="B133" t="str">
            <v>2.</v>
          </cell>
          <cell r="C133" t="str">
            <v>Investitionen (immaterielle Vermögensgegenstände u. Sachanl.)</v>
          </cell>
          <cell r="F133">
            <v>62255.1</v>
          </cell>
        </row>
        <row r="134">
          <cell r="C134" t="str">
            <v>davon:</v>
          </cell>
        </row>
        <row r="135">
          <cell r="C135" t="str">
            <v>Zugänge für</v>
          </cell>
        </row>
        <row r="136">
          <cell r="C136" t="str">
            <v>-Immaterielle Vermögensgegenstände</v>
          </cell>
          <cell r="F136">
            <v>3398.5</v>
          </cell>
        </row>
        <row r="137">
          <cell r="C137" t="str">
            <v>-Sachanlagen</v>
          </cell>
          <cell r="F137">
            <v>53870.8</v>
          </cell>
        </row>
        <row r="138">
          <cell r="C138" t="str">
            <v>-Sachanlagen / Aktivierte Eigenleistungen u. Sendermitbenutzung</v>
          </cell>
          <cell r="F138">
            <v>4985.8</v>
          </cell>
        </row>
        <row r="141">
          <cell r="B141" t="str">
            <v>3.</v>
          </cell>
          <cell r="C141" t="str">
            <v>Beteiligungen (Zugang)</v>
          </cell>
          <cell r="F141">
            <v>13</v>
          </cell>
        </row>
        <row r="142">
          <cell r="C142" t="str">
            <v>davon:</v>
          </cell>
        </row>
        <row r="143">
          <cell r="C143" t="str">
            <v>-Beteiligung Film Fernseh Fond Bayern (FFF Bayern)</v>
          </cell>
          <cell r="F143">
            <v>12</v>
          </cell>
        </row>
        <row r="144">
          <cell r="C144" t="str">
            <v>-Kapitalerhöhung Trans-Tell GmbH</v>
          </cell>
          <cell r="F144">
            <v>1</v>
          </cell>
        </row>
        <row r="145">
          <cell r="C145" t="str">
            <v>-Beteiligung SMA Sportrechte- u. Marketing-Agentur</v>
          </cell>
          <cell r="F145">
            <v>0</v>
          </cell>
        </row>
        <row r="148">
          <cell r="B148">
            <v>4</v>
          </cell>
          <cell r="C148" t="str">
            <v>Wertpapiere des Anlagevermögens (Zugang)</v>
          </cell>
          <cell r="F148">
            <v>0</v>
          </cell>
        </row>
        <row r="149">
          <cell r="C149" t="str">
            <v>davon:</v>
          </cell>
        </row>
        <row r="150">
          <cell r="C150" t="str">
            <v>-Wertpapiere des Anlagevermögens (Zugang)</v>
          </cell>
          <cell r="F150">
            <v>0</v>
          </cell>
        </row>
        <row r="153">
          <cell r="B153">
            <v>5</v>
          </cell>
          <cell r="C153" t="str">
            <v>Ausleihungen mit einer Laufzeit von mehr als einem Jahr (Zugang)</v>
          </cell>
          <cell r="F153">
            <v>0</v>
          </cell>
        </row>
        <row r="154">
          <cell r="C154" t="str">
            <v>davon:</v>
          </cell>
        </row>
        <row r="155">
          <cell r="C155" t="str">
            <v>-Ausleihungen</v>
          </cell>
          <cell r="F155">
            <v>0</v>
          </cell>
        </row>
        <row r="158">
          <cell r="B158">
            <v>6</v>
          </cell>
          <cell r="C158" t="str">
            <v>Darlehen an andere Rundfunkanstalten mit einer Laufzeit</v>
          </cell>
        </row>
        <row r="159">
          <cell r="C159" t="str">
            <v>von mehr als einem Jahr (Zugang)</v>
          </cell>
          <cell r="F159">
            <v>0</v>
          </cell>
        </row>
        <row r="160">
          <cell r="C160" t="str">
            <v>davon:</v>
          </cell>
        </row>
        <row r="161">
          <cell r="C161" t="str">
            <v>-Darlehen an ORB</v>
          </cell>
          <cell r="F161">
            <v>0</v>
          </cell>
        </row>
        <row r="164">
          <cell r="B164">
            <v>7</v>
          </cell>
          <cell r="C164" t="str">
            <v>Sondervermögen Altersversorgung (Zuführung)</v>
          </cell>
          <cell r="F164">
            <v>50340.2</v>
          </cell>
        </row>
        <row r="165">
          <cell r="C165" t="str">
            <v>davon:</v>
          </cell>
        </row>
        <row r="167">
          <cell r="C167" t="str">
            <v>-Wertpapiere des Anlagevermögens / Zugänge</v>
          </cell>
          <cell r="F167">
            <v>59913</v>
          </cell>
        </row>
        <row r="168">
          <cell r="C168" t="str">
            <v>-Wertpapiere des Anlagevermögens / Abgänge</v>
          </cell>
          <cell r="F168">
            <v>-21937.599999999999</v>
          </cell>
        </row>
        <row r="169">
          <cell r="C169" t="str">
            <v>-laufende Konten (Kontokorrentkonten)</v>
          </cell>
          <cell r="F169">
            <v>-50.9</v>
          </cell>
        </row>
        <row r="170">
          <cell r="C170" t="str">
            <v>-Tagesgeldkonten / Abgang</v>
          </cell>
          <cell r="F170">
            <v>-36.299999999999997</v>
          </cell>
        </row>
        <row r="171">
          <cell r="C171" t="str">
            <v>-Festgeldkonten / Abgang</v>
          </cell>
          <cell r="F171">
            <v>8144.5</v>
          </cell>
        </row>
        <row r="172">
          <cell r="C172" t="str">
            <v>-Sonderzuführung aus dem Ergebnis 1995</v>
          </cell>
          <cell r="F172">
            <v>-22532.7</v>
          </cell>
        </row>
        <row r="173">
          <cell r="C173" t="str">
            <v>-Sonderzuführung aus dem Ergebnis 1996</v>
          </cell>
          <cell r="F173">
            <v>26840.2</v>
          </cell>
        </row>
        <row r="176">
          <cell r="B176">
            <v>8</v>
          </cell>
          <cell r="C176" t="str">
            <v>Programmvermögen (Zunahme)</v>
          </cell>
          <cell r="F176">
            <v>10354.799999999999</v>
          </cell>
        </row>
        <row r="177">
          <cell r="C177" t="str">
            <v>davon:</v>
          </cell>
        </row>
        <row r="178">
          <cell r="C178" t="str">
            <v>-Hörfunk / Fertige Produktionen</v>
          </cell>
          <cell r="F178">
            <v>0</v>
          </cell>
        </row>
        <row r="179">
          <cell r="C179" t="str">
            <v>-Fernsehen / Fertige Produktionen</v>
          </cell>
        </row>
        <row r="180">
          <cell r="C180" t="str">
            <v>Anstaltseigene Sendezwecke einschl. Coprodukt.</v>
          </cell>
          <cell r="F180">
            <v>21571</v>
          </cell>
        </row>
        <row r="181">
          <cell r="C181" t="str">
            <v>Anteil an Filmen der Degeto-Film-GmbH</v>
          </cell>
          <cell r="F181">
            <v>3070.4</v>
          </cell>
        </row>
        <row r="182">
          <cell r="C182" t="str">
            <v>Pauschale Wiederholungsrechte</v>
          </cell>
          <cell r="F182">
            <v>-423.7</v>
          </cell>
        </row>
        <row r="183">
          <cell r="C183" t="str">
            <v>Bayerische Rundfunkwerbung GmbH</v>
          </cell>
          <cell r="F183">
            <v>0</v>
          </cell>
        </row>
        <row r="184">
          <cell r="C184" t="str">
            <v>Lizenzrechte von der Taurus Film  (Filmpaket 1984)</v>
          </cell>
          <cell r="F184">
            <v>3727.8</v>
          </cell>
        </row>
        <row r="185">
          <cell r="C185" t="str">
            <v>-Fernsehen / Unfertige Produktionen</v>
          </cell>
        </row>
        <row r="186">
          <cell r="C186" t="str">
            <v>Anstaltseigene Sendezwecke einschl. Coprodukt.</v>
          </cell>
          <cell r="F186">
            <v>-17896.2</v>
          </cell>
        </row>
        <row r="187">
          <cell r="C187" t="str">
            <v>BRW u.and. Werbeges./Anteilige Betriebskosten</v>
          </cell>
          <cell r="F187">
            <v>305.5</v>
          </cell>
        </row>
        <row r="190">
          <cell r="B190">
            <v>9</v>
          </cell>
          <cell r="C190" t="str">
            <v>Forderungen aus Rückdeckungsversicherungen (Erhöhung)</v>
          </cell>
          <cell r="F190">
            <v>0</v>
          </cell>
        </row>
        <row r="191">
          <cell r="C191" t="str">
            <v>davon:</v>
          </cell>
        </row>
        <row r="192">
          <cell r="C192" t="str">
            <v>-Rückdeckungsversicherg. Altersversorg. / Zunahme</v>
          </cell>
          <cell r="F192">
            <v>0</v>
          </cell>
        </row>
        <row r="196">
          <cell r="B196">
            <v>10</v>
          </cell>
          <cell r="C196" t="str">
            <v>Sonstige Aktiva (Zunahme) / Sonstige Passiva (Abnahme)</v>
          </cell>
          <cell r="F196">
            <v>26167.8</v>
          </cell>
        </row>
        <row r="198">
          <cell r="C198" t="str">
            <v>a) Anteil am GEZ-Vermögen</v>
          </cell>
          <cell r="F198">
            <v>0</v>
          </cell>
        </row>
        <row r="199">
          <cell r="C199" t="str">
            <v>davon:</v>
          </cell>
        </row>
        <row r="200">
          <cell r="C200" t="str">
            <v>-Anteil am Gemeinschaftsvermögen GEZ / Zunahme</v>
          </cell>
          <cell r="F200">
            <v>0</v>
          </cell>
        </row>
        <row r="202">
          <cell r="C202" t="str">
            <v>b) Sonstiges</v>
          </cell>
          <cell r="F202">
            <v>26167.8</v>
          </cell>
        </row>
        <row r="203">
          <cell r="C203" t="str">
            <v>davon:</v>
          </cell>
        </row>
        <row r="204">
          <cell r="C204" t="str">
            <v>-Einstellung in Rücklagen</v>
          </cell>
          <cell r="F204">
            <v>1060.3</v>
          </cell>
        </row>
        <row r="205">
          <cell r="C205" t="str">
            <v>-Geleistete Anzahlungen Taurus Film (Filmpaket 84)</v>
          </cell>
          <cell r="F205">
            <v>1986.7</v>
          </cell>
        </row>
        <row r="206">
          <cell r="C206" t="str">
            <v>-BR-Anteil zum Finanzplan der GEZ</v>
          </cell>
          <cell r="F206">
            <v>427.2</v>
          </cell>
        </row>
        <row r="207">
          <cell r="C207" t="str">
            <v>-Beihilferückstellungen / Auflösung -siehe 12.-</v>
          </cell>
          <cell r="F207">
            <v>0</v>
          </cell>
        </row>
        <row r="208">
          <cell r="C208" t="str">
            <v>-Anteilige Pens.Rückst.f.Angest.Gem.Einrichtg./Auflösung</v>
          </cell>
          <cell r="F208">
            <v>0</v>
          </cell>
        </row>
        <row r="209">
          <cell r="C209" t="str">
            <v>-Rückstellg. für restliche Urlaubsansprüche/Auflösung</v>
          </cell>
          <cell r="F209">
            <v>244.6</v>
          </cell>
        </row>
        <row r="210">
          <cell r="C210" t="str">
            <v>-Rückstellung Jubiläumszuwendungen / Verbrauch</v>
          </cell>
          <cell r="F210">
            <v>480.3</v>
          </cell>
        </row>
        <row r="211">
          <cell r="C211" t="str">
            <v>-Sonst.Verbindlk./ Rentenverpflichtg.Käser (Minderung)</v>
          </cell>
          <cell r="F211">
            <v>0</v>
          </cell>
        </row>
        <row r="212">
          <cell r="C212" t="str">
            <v>-Sonst.Verbindlk./ Sendermitbenutzung (Minderung)</v>
          </cell>
          <cell r="F212">
            <v>64.400000000000006</v>
          </cell>
        </row>
        <row r="213">
          <cell r="C213" t="str">
            <v>-Wertpapiere des Anlageverm. SV/AV-Zuschreibung</v>
          </cell>
          <cell r="F213">
            <v>0</v>
          </cell>
        </row>
        <row r="214">
          <cell r="C214" t="str">
            <v>-Veränderungen der Haushaltsreste (Einbezug lt. Frau Lowag)</v>
          </cell>
        </row>
        <row r="215">
          <cell r="C215" t="str">
            <v>Übertragung 1995 /  1996</v>
          </cell>
          <cell r="F215">
            <v>-63818.1</v>
          </cell>
        </row>
        <row r="216">
          <cell r="C216" t="str">
            <v>Übertragung 1996 /  1997</v>
          </cell>
          <cell r="F216">
            <v>85722.4</v>
          </cell>
        </row>
        <row r="219">
          <cell r="B219">
            <v>11</v>
          </cell>
          <cell r="C219" t="str">
            <v>Pensionsrückstellungen u.ä. Verpflichtungen (Verbrauch)</v>
          </cell>
          <cell r="F219">
            <v>53367.4</v>
          </cell>
        </row>
        <row r="220">
          <cell r="C220" t="str">
            <v>davon:</v>
          </cell>
        </row>
        <row r="221">
          <cell r="C221" t="str">
            <v>-Verbrauch Pensionsrückstellungen</v>
          </cell>
          <cell r="F221">
            <v>49465.9</v>
          </cell>
        </row>
        <row r="222">
          <cell r="C222" t="str">
            <v>-Verbrauch von Beihilferückstellungen</v>
          </cell>
          <cell r="F222">
            <v>3901.5</v>
          </cell>
        </row>
        <row r="225">
          <cell r="B225">
            <v>12</v>
          </cell>
          <cell r="C225" t="str">
            <v>Pensionsrückstellungen u.ä. Verpflichtungen (Auflösung)</v>
          </cell>
          <cell r="F225">
            <v>13602.2</v>
          </cell>
        </row>
        <row r="226">
          <cell r="C226" t="str">
            <v>davon:</v>
          </cell>
        </row>
        <row r="227">
          <cell r="C227" t="str">
            <v>-Auflösung Pensionsrückstellungen</v>
          </cell>
          <cell r="F227">
            <v>13173</v>
          </cell>
        </row>
        <row r="228">
          <cell r="C228" t="str">
            <v>-Beihilferückstellungen / Auflösung</v>
          </cell>
          <cell r="F228">
            <v>429.2</v>
          </cell>
        </row>
        <row r="231">
          <cell r="B231">
            <v>13</v>
          </cell>
          <cell r="C231" t="str">
            <v>Verbindlichkeiten mit einer Laufzeit von mehr als einem Jahr (Tilgung)</v>
          </cell>
          <cell r="F231">
            <v>13.8</v>
          </cell>
        </row>
        <row r="232">
          <cell r="C232" t="str">
            <v>davon:</v>
          </cell>
        </row>
        <row r="233">
          <cell r="C233" t="str">
            <v>-Rückzahlung des Mieterdarlehens BRW (Gewofag)</v>
          </cell>
          <cell r="F233">
            <v>9.8000000000000007</v>
          </cell>
        </row>
        <row r="234">
          <cell r="C234" t="str">
            <v>-Darlehen Spaten-Franziskaner -Brauerei / Tilgung</v>
          </cell>
          <cell r="F234">
            <v>4</v>
          </cell>
        </row>
        <row r="237">
          <cell r="B237">
            <v>14</v>
          </cell>
          <cell r="C237" t="str">
            <v>Darlehen von anderen Rundfunkanstalten mit einer Laufzeit</v>
          </cell>
          <cell r="F237">
            <v>0</v>
          </cell>
        </row>
        <row r="238">
          <cell r="C238" t="str">
            <v>von mehr als einem Jahr (Tilgung)</v>
          </cell>
        </row>
        <row r="243">
          <cell r="C243" t="str">
            <v>Mittelverwendung Gesamt</v>
          </cell>
          <cell r="F243">
            <v>261535.2</v>
          </cell>
        </row>
        <row r="246">
          <cell r="B246" t="str">
            <v>III.</v>
          </cell>
          <cell r="C246" t="str">
            <v>Ergebnis</v>
          </cell>
          <cell r="D246" t="str">
            <v>(Saldo aus I. und II.) Überschuß / Fehlbetrag (./.)</v>
          </cell>
          <cell r="F246">
            <v>5332.00000000009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1.4 Erträge_Aufwendung">
    <pageSetUpPr fitToPage="1"/>
  </sheetPr>
  <dimension ref="A1:J55"/>
  <sheetViews>
    <sheetView showGridLines="0" tabSelected="1" zoomScale="95" zoomScaleNormal="95" workbookViewId="0">
      <selection activeCell="C14" sqref="C14"/>
    </sheetView>
  </sheetViews>
  <sheetFormatPr baseColWidth="10" defaultColWidth="11.42578125" defaultRowHeight="13.5" outlineLevelRow="1"/>
  <cols>
    <col min="1" max="1" width="5" style="19" customWidth="1"/>
    <col min="2" max="2" width="69.28515625" style="1" bestFit="1" customWidth="1"/>
    <col min="3" max="4" width="15.7109375" style="3" customWidth="1"/>
    <col min="5" max="16384" width="11.42578125" style="1"/>
  </cols>
  <sheetData>
    <row r="1" spans="1:10" s="64" customFormat="1" ht="30" customHeight="1">
      <c r="A1" s="63" t="s">
        <v>98</v>
      </c>
      <c r="C1" s="65"/>
      <c r="D1" s="65"/>
    </row>
    <row r="2" spans="1:10" ht="23.25" customHeight="1">
      <c r="A2" s="1"/>
      <c r="C2" s="32">
        <v>2013</v>
      </c>
      <c r="D2" s="32">
        <v>2014</v>
      </c>
      <c r="E2" s="32">
        <v>2015</v>
      </c>
      <c r="F2" s="32">
        <v>2016</v>
      </c>
      <c r="G2" s="32">
        <v>2017</v>
      </c>
      <c r="H2" s="32">
        <v>2018</v>
      </c>
      <c r="I2" s="32">
        <v>2019</v>
      </c>
      <c r="J2" s="32">
        <v>2020</v>
      </c>
    </row>
    <row r="3" spans="1:10" ht="14.25" thickBot="1">
      <c r="A3" s="52"/>
      <c r="B3" s="53"/>
      <c r="C3" s="54" t="s">
        <v>0</v>
      </c>
      <c r="D3" s="54" t="s">
        <v>0</v>
      </c>
      <c r="E3" s="54" t="s">
        <v>0</v>
      </c>
      <c r="F3" s="54" t="s">
        <v>0</v>
      </c>
      <c r="G3" s="54" t="s">
        <v>0</v>
      </c>
      <c r="H3" s="54" t="s">
        <v>0</v>
      </c>
      <c r="I3" s="54" t="s">
        <v>0</v>
      </c>
      <c r="J3" s="54" t="s">
        <v>0</v>
      </c>
    </row>
    <row r="4" spans="1:10" s="5" customFormat="1" ht="23.25" customHeight="1">
      <c r="A4" s="27" t="s">
        <v>1</v>
      </c>
      <c r="B4" s="15" t="s">
        <v>2</v>
      </c>
      <c r="C4" s="18"/>
      <c r="D4" s="18"/>
      <c r="E4" s="18"/>
      <c r="F4" s="18"/>
    </row>
    <row r="5" spans="1:10">
      <c r="A5" s="2">
        <v>1</v>
      </c>
      <c r="B5" s="9" t="s">
        <v>3</v>
      </c>
      <c r="C5" s="20">
        <f>SUM(C6:C7)</f>
        <v>376535</v>
      </c>
      <c r="D5" s="20">
        <f>SUM(D6:D7)</f>
        <v>430722</v>
      </c>
      <c r="E5" s="20">
        <f t="shared" ref="E5" si="0">SUM(E6:E7)</f>
        <v>413004</v>
      </c>
      <c r="F5" s="20">
        <f>SUM(F6:F7)</f>
        <v>401915</v>
      </c>
      <c r="G5" s="20">
        <f t="shared" ref="G5:H5" si="1">SUM(G6:G7)</f>
        <v>403801</v>
      </c>
      <c r="H5" s="20">
        <f t="shared" si="1"/>
        <v>402576</v>
      </c>
      <c r="I5" s="20">
        <f t="shared" ref="I5:J5" si="2">SUM(I6:I7)</f>
        <v>419593</v>
      </c>
      <c r="J5" s="20">
        <f t="shared" si="2"/>
        <v>415258</v>
      </c>
    </row>
    <row r="6" spans="1:10">
      <c r="A6" s="26"/>
      <c r="B6" s="9" t="s">
        <v>4</v>
      </c>
      <c r="C6" s="21">
        <v>372821</v>
      </c>
      <c r="D6" s="21">
        <v>426464</v>
      </c>
      <c r="E6" s="21">
        <v>409242</v>
      </c>
      <c r="F6" s="21">
        <v>398354</v>
      </c>
      <c r="G6" s="21">
        <v>400317</v>
      </c>
      <c r="H6" s="21">
        <v>399163</v>
      </c>
      <c r="I6" s="21">
        <v>416119</v>
      </c>
      <c r="J6" s="21">
        <v>411603</v>
      </c>
    </row>
    <row r="7" spans="1:10">
      <c r="A7" s="26"/>
      <c r="B7" s="9" t="s">
        <v>5</v>
      </c>
      <c r="C7" s="21">
        <v>3714</v>
      </c>
      <c r="D7" s="21">
        <v>4258</v>
      </c>
      <c r="E7" s="21">
        <v>3762</v>
      </c>
      <c r="F7" s="21">
        <v>3561</v>
      </c>
      <c r="G7" s="21">
        <v>3484</v>
      </c>
      <c r="H7" s="21">
        <v>3413</v>
      </c>
      <c r="I7" s="21">
        <v>3474</v>
      </c>
      <c r="J7" s="21">
        <v>3655</v>
      </c>
    </row>
    <row r="8" spans="1:10" s="6" customFormat="1">
      <c r="A8" s="11">
        <v>2</v>
      </c>
      <c r="B8" s="13" t="s">
        <v>6</v>
      </c>
      <c r="C8" s="21"/>
      <c r="D8" s="21"/>
      <c r="E8" s="21"/>
      <c r="F8" s="21"/>
      <c r="G8" s="21"/>
      <c r="H8" s="21"/>
      <c r="I8" s="21"/>
      <c r="J8" s="21"/>
    </row>
    <row r="9" spans="1:10">
      <c r="A9" s="2" t="s">
        <v>7</v>
      </c>
      <c r="B9" s="9" t="s">
        <v>8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</row>
    <row r="10" spans="1:10">
      <c r="A10" s="2" t="s">
        <v>9</v>
      </c>
      <c r="B10" s="9" t="s">
        <v>10</v>
      </c>
      <c r="C10" s="20">
        <v>-66</v>
      </c>
      <c r="D10" s="20">
        <v>-166</v>
      </c>
      <c r="E10" s="20">
        <v>4960</v>
      </c>
      <c r="F10" s="20">
        <v>1127</v>
      </c>
      <c r="G10" s="20">
        <v>1295</v>
      </c>
      <c r="H10" s="20">
        <v>-323</v>
      </c>
      <c r="I10" s="20">
        <v>1903</v>
      </c>
      <c r="J10" s="20">
        <v>-1972</v>
      </c>
    </row>
    <row r="11" spans="1:10">
      <c r="A11" s="26"/>
      <c r="B11" s="9" t="s">
        <v>11</v>
      </c>
      <c r="C11" s="20"/>
      <c r="D11" s="20"/>
      <c r="E11" s="20"/>
      <c r="F11" s="20"/>
      <c r="G11" s="20"/>
      <c r="H11" s="20"/>
      <c r="I11" s="20"/>
      <c r="J11" s="20"/>
    </row>
    <row r="12" spans="1:10">
      <c r="A12" s="2" t="s">
        <v>12</v>
      </c>
      <c r="B12" s="9" t="s">
        <v>13</v>
      </c>
      <c r="C12" s="20">
        <v>0</v>
      </c>
      <c r="D12" s="20">
        <v>0</v>
      </c>
      <c r="E12" s="20">
        <v>0</v>
      </c>
      <c r="F12" s="20">
        <v>0</v>
      </c>
      <c r="G12" s="20">
        <v>585</v>
      </c>
      <c r="H12" s="20">
        <v>973</v>
      </c>
      <c r="I12" s="20">
        <v>857</v>
      </c>
      <c r="J12" s="20">
        <v>639</v>
      </c>
    </row>
    <row r="13" spans="1:10">
      <c r="A13" s="2" t="s">
        <v>14</v>
      </c>
      <c r="B13" s="9" t="s">
        <v>15</v>
      </c>
      <c r="C13" s="20">
        <f>SUM(C14:C16)</f>
        <v>3212</v>
      </c>
      <c r="D13" s="20">
        <f>SUM(D14:D16)</f>
        <v>5308</v>
      </c>
      <c r="E13" s="20">
        <f t="shared" ref="E13" si="3">SUM(E14:E16)</f>
        <v>5200</v>
      </c>
      <c r="F13" s="20">
        <f>SUM(F14:F16)</f>
        <v>5459</v>
      </c>
      <c r="G13" s="20">
        <f t="shared" ref="G13:H13" si="4">SUM(G14:G16)</f>
        <v>5765</v>
      </c>
      <c r="H13" s="20">
        <f t="shared" si="4"/>
        <v>5262</v>
      </c>
      <c r="I13" s="20">
        <f t="shared" ref="I13:J13" si="5">SUM(I14:I16)</f>
        <v>5956</v>
      </c>
      <c r="J13" s="20">
        <f t="shared" si="5"/>
        <v>5823</v>
      </c>
    </row>
    <row r="14" spans="1:10">
      <c r="A14" s="26"/>
      <c r="B14" s="9" t="s">
        <v>16</v>
      </c>
      <c r="C14" s="20">
        <v>160</v>
      </c>
      <c r="D14" s="20">
        <v>493</v>
      </c>
      <c r="E14" s="20">
        <v>462</v>
      </c>
      <c r="F14" s="20">
        <v>463</v>
      </c>
      <c r="G14" s="20">
        <v>1237</v>
      </c>
      <c r="H14" s="20">
        <v>902</v>
      </c>
      <c r="I14" s="20">
        <v>702</v>
      </c>
      <c r="J14" s="20">
        <v>699</v>
      </c>
    </row>
    <row r="15" spans="1:10">
      <c r="A15" s="26"/>
      <c r="B15" s="9" t="s">
        <v>17</v>
      </c>
      <c r="C15" s="20">
        <v>4518</v>
      </c>
      <c r="D15" s="20">
        <v>7048</v>
      </c>
      <c r="E15" s="20">
        <v>6331</v>
      </c>
      <c r="F15" s="20">
        <v>6417</v>
      </c>
      <c r="G15" s="20">
        <v>6684</v>
      </c>
      <c r="H15" s="20">
        <v>6474</v>
      </c>
      <c r="I15" s="20">
        <v>8613</v>
      </c>
      <c r="J15" s="20">
        <v>7916</v>
      </c>
    </row>
    <row r="16" spans="1:10">
      <c r="A16" s="26"/>
      <c r="B16" s="9" t="s">
        <v>18</v>
      </c>
      <c r="C16" s="20">
        <v>-1466</v>
      </c>
      <c r="D16" s="20">
        <v>-2233</v>
      </c>
      <c r="E16" s="20">
        <v>-1593</v>
      </c>
      <c r="F16" s="20">
        <v>-1421</v>
      </c>
      <c r="G16" s="20">
        <v>-2156</v>
      </c>
      <c r="H16" s="20">
        <v>-2114</v>
      </c>
      <c r="I16" s="20">
        <v>-3359</v>
      </c>
      <c r="J16" s="20">
        <v>-2792</v>
      </c>
    </row>
    <row r="17" spans="1:10">
      <c r="A17" s="2" t="s">
        <v>19</v>
      </c>
      <c r="B17" s="9" t="s">
        <v>20</v>
      </c>
      <c r="C17" s="20">
        <v>34565</v>
      </c>
      <c r="D17" s="20">
        <v>33970</v>
      </c>
      <c r="E17" s="20">
        <v>35322</v>
      </c>
      <c r="F17" s="20">
        <v>35879</v>
      </c>
      <c r="G17" s="20">
        <v>34373</v>
      </c>
      <c r="H17" s="20">
        <v>44798</v>
      </c>
      <c r="I17" s="20">
        <v>41663</v>
      </c>
      <c r="J17" s="20">
        <v>52840</v>
      </c>
    </row>
    <row r="18" spans="1:10">
      <c r="A18" s="2" t="s">
        <v>21</v>
      </c>
      <c r="B18" s="9" t="s">
        <v>22</v>
      </c>
      <c r="C18" s="20">
        <f>SUM(C19:C20)</f>
        <v>6404</v>
      </c>
      <c r="D18" s="20">
        <f>SUM(D19:D20)</f>
        <v>6462</v>
      </c>
      <c r="E18" s="20">
        <f t="shared" ref="E18" si="6">SUM(E19:E20)</f>
        <v>8837</v>
      </c>
      <c r="F18" s="20">
        <f>SUM(F19:F20)</f>
        <v>5340</v>
      </c>
      <c r="G18" s="20">
        <f t="shared" ref="G18:H18" si="7">SUM(G19:G20)</f>
        <v>8162</v>
      </c>
      <c r="H18" s="20">
        <f t="shared" si="7"/>
        <v>7985</v>
      </c>
      <c r="I18" s="20">
        <f t="shared" ref="I18:J18" si="8">SUM(I19:I20)</f>
        <v>7577</v>
      </c>
      <c r="J18" s="20">
        <f t="shared" si="8"/>
        <v>5954</v>
      </c>
    </row>
    <row r="19" spans="1:10">
      <c r="A19" s="26"/>
      <c r="B19" s="9" t="s">
        <v>16</v>
      </c>
      <c r="C19" s="20">
        <v>6404</v>
      </c>
      <c r="D19" s="20">
        <v>6462</v>
      </c>
      <c r="E19" s="20">
        <v>8837</v>
      </c>
      <c r="F19" s="20">
        <v>5333</v>
      </c>
      <c r="G19" s="20">
        <v>8162</v>
      </c>
      <c r="H19" s="20">
        <v>7981</v>
      </c>
      <c r="I19" s="20">
        <v>7577</v>
      </c>
      <c r="J19" s="20">
        <v>5950</v>
      </c>
    </row>
    <row r="20" spans="1:10">
      <c r="A20" s="26"/>
      <c r="B20" s="9" t="s">
        <v>23</v>
      </c>
      <c r="C20" s="20">
        <v>0</v>
      </c>
      <c r="D20" s="20">
        <v>0</v>
      </c>
      <c r="E20" s="20">
        <v>0</v>
      </c>
      <c r="F20" s="20">
        <v>7</v>
      </c>
      <c r="G20" s="20">
        <v>0</v>
      </c>
      <c r="H20" s="20">
        <v>4</v>
      </c>
      <c r="I20" s="20">
        <v>0</v>
      </c>
      <c r="J20" s="20">
        <v>4</v>
      </c>
    </row>
    <row r="21" spans="1:10">
      <c r="A21" s="2" t="s">
        <v>24</v>
      </c>
      <c r="B21" s="9" t="s">
        <v>25</v>
      </c>
      <c r="C21" s="20">
        <v>6867</v>
      </c>
      <c r="D21" s="20">
        <v>8547</v>
      </c>
      <c r="E21" s="20">
        <v>8801</v>
      </c>
      <c r="F21" s="20">
        <v>22846</v>
      </c>
      <c r="G21" s="20">
        <v>6607</v>
      </c>
      <c r="H21" s="20">
        <v>6143</v>
      </c>
      <c r="I21" s="20">
        <v>5326</v>
      </c>
      <c r="J21" s="20">
        <v>5221</v>
      </c>
    </row>
    <row r="22" spans="1:10" s="7" customFormat="1" ht="13.9">
      <c r="A22" s="28"/>
      <c r="B22" s="15" t="s">
        <v>26</v>
      </c>
      <c r="C22" s="33">
        <f>C21+C18+C17+C13+C12+C10+C9+C8+C5</f>
        <v>427517</v>
      </c>
      <c r="D22" s="33">
        <f>D21+D18+D17+D13+D12+D10+D9+D8+D5</f>
        <v>484843</v>
      </c>
      <c r="E22" s="33">
        <f t="shared" ref="E22" si="9">E21+E18+E17+E13+E12+E10+E9+E8+E5</f>
        <v>476124</v>
      </c>
      <c r="F22" s="33">
        <f>F21+F18+F17+F13+F12+F10+F9+F8+F5</f>
        <v>472566</v>
      </c>
      <c r="G22" s="33">
        <f t="shared" ref="G22:H22" si="10">G21+G18+G17+G13+G12+G10+G9+G8+G5</f>
        <v>460588</v>
      </c>
      <c r="H22" s="33">
        <f t="shared" si="10"/>
        <v>467414</v>
      </c>
      <c r="I22" s="33">
        <f t="shared" ref="I22:J22" si="11">I21+I18+I17+I13+I12+I10+I9+I8+I5</f>
        <v>482875</v>
      </c>
      <c r="J22" s="33">
        <f t="shared" si="11"/>
        <v>483763</v>
      </c>
    </row>
    <row r="23" spans="1:10" s="7" customFormat="1" ht="36.75" customHeight="1">
      <c r="A23" s="27" t="s">
        <v>27</v>
      </c>
      <c r="B23" s="15" t="s">
        <v>28</v>
      </c>
      <c r="C23" s="18"/>
      <c r="D23" s="18"/>
      <c r="E23" s="18"/>
      <c r="F23" s="18"/>
    </row>
    <row r="24" spans="1:10">
      <c r="A24" s="2">
        <v>1</v>
      </c>
      <c r="B24" s="9" t="s">
        <v>29</v>
      </c>
      <c r="C24" s="20">
        <f>SUM(C25:C27)</f>
        <v>157021</v>
      </c>
      <c r="D24" s="20">
        <f>SUM(D25:D27)</f>
        <v>178077</v>
      </c>
      <c r="E24" s="20">
        <f t="shared" ref="E24" si="12">SUM(E25:E27)</f>
        <v>199552</v>
      </c>
      <c r="F24" s="20">
        <f>SUM(F25:F27)</f>
        <v>148823</v>
      </c>
      <c r="G24" s="20">
        <f t="shared" ref="G24:H24" si="13">SUM(G25:G27)</f>
        <v>129999</v>
      </c>
      <c r="H24" s="20">
        <f t="shared" si="13"/>
        <v>201468</v>
      </c>
      <c r="I24" s="20">
        <f t="shared" ref="I24:J24" si="14">SUM(I25:I27)</f>
        <v>224685</v>
      </c>
      <c r="J24" s="20">
        <f t="shared" si="14"/>
        <v>216282</v>
      </c>
    </row>
    <row r="25" spans="1:10">
      <c r="A25" s="26"/>
      <c r="B25" s="9" t="s">
        <v>30</v>
      </c>
      <c r="C25" s="20">
        <v>93650</v>
      </c>
      <c r="D25" s="20">
        <v>96088</v>
      </c>
      <c r="E25" s="20">
        <v>98103</v>
      </c>
      <c r="F25" s="20">
        <v>100377</v>
      </c>
      <c r="G25" s="20">
        <v>104080</v>
      </c>
      <c r="H25" s="20">
        <v>107382</v>
      </c>
      <c r="I25" s="20">
        <v>110486</v>
      </c>
      <c r="J25" s="20">
        <v>113312</v>
      </c>
    </row>
    <row r="26" spans="1:10">
      <c r="A26" s="26"/>
      <c r="B26" s="9" t="s">
        <v>31</v>
      </c>
      <c r="C26" s="20">
        <v>15286</v>
      </c>
      <c r="D26" s="20">
        <v>15569</v>
      </c>
      <c r="E26" s="20">
        <v>16333</v>
      </c>
      <c r="F26" s="20">
        <v>16512</v>
      </c>
      <c r="G26" s="20">
        <v>17130</v>
      </c>
      <c r="H26" s="20">
        <v>17790</v>
      </c>
      <c r="I26" s="20">
        <v>18659</v>
      </c>
      <c r="J26" s="20">
        <v>19006</v>
      </c>
    </row>
    <row r="27" spans="1:10">
      <c r="A27" s="26"/>
      <c r="B27" s="9" t="s">
        <v>32</v>
      </c>
      <c r="C27" s="20">
        <v>48085</v>
      </c>
      <c r="D27" s="20">
        <v>66420</v>
      </c>
      <c r="E27" s="20">
        <v>85116</v>
      </c>
      <c r="F27" s="20">
        <v>31934</v>
      </c>
      <c r="G27" s="20">
        <v>8789</v>
      </c>
      <c r="H27" s="20">
        <v>76296</v>
      </c>
      <c r="I27" s="20">
        <v>95540</v>
      </c>
      <c r="J27" s="20">
        <v>83964</v>
      </c>
    </row>
    <row r="28" spans="1:10">
      <c r="A28" s="2">
        <v>2</v>
      </c>
      <c r="B28" s="9" t="s">
        <v>33</v>
      </c>
      <c r="C28" s="20">
        <v>88093</v>
      </c>
      <c r="D28" s="20">
        <v>91775</v>
      </c>
      <c r="E28" s="20">
        <v>92070</v>
      </c>
      <c r="F28" s="20">
        <v>94609</v>
      </c>
      <c r="G28" s="20">
        <v>106131</v>
      </c>
      <c r="H28" s="20">
        <v>115747</v>
      </c>
      <c r="I28" s="20">
        <v>117085</v>
      </c>
      <c r="J28" s="20">
        <v>128532</v>
      </c>
    </row>
    <row r="29" spans="1:10">
      <c r="A29" s="2">
        <v>3</v>
      </c>
      <c r="B29" s="9" t="s">
        <v>34</v>
      </c>
      <c r="C29" s="20">
        <v>57782</v>
      </c>
      <c r="D29" s="20">
        <v>65359</v>
      </c>
      <c r="E29" s="20">
        <v>58693</v>
      </c>
      <c r="F29" s="20">
        <v>66101</v>
      </c>
      <c r="G29" s="20">
        <v>62301</v>
      </c>
      <c r="H29" s="20">
        <v>78007</v>
      </c>
      <c r="I29" s="20">
        <v>67927</v>
      </c>
      <c r="J29" s="20">
        <v>65880</v>
      </c>
    </row>
    <row r="30" spans="1:10">
      <c r="A30" s="2">
        <v>4</v>
      </c>
      <c r="B30" s="9" t="s">
        <v>35</v>
      </c>
      <c r="C30" s="20">
        <v>7278</v>
      </c>
      <c r="D30" s="20">
        <v>8189</v>
      </c>
      <c r="E30" s="20">
        <v>7913</v>
      </c>
      <c r="F30" s="20">
        <v>9166</v>
      </c>
      <c r="G30" s="20">
        <v>9212</v>
      </c>
      <c r="H30" s="20">
        <v>9802</v>
      </c>
      <c r="I30" s="20">
        <v>9415</v>
      </c>
      <c r="J30" s="20">
        <v>6561</v>
      </c>
    </row>
    <row r="31" spans="1:10">
      <c r="A31" s="29" t="s">
        <v>12</v>
      </c>
      <c r="B31" s="9" t="s">
        <v>36</v>
      </c>
      <c r="C31" s="20">
        <v>13748</v>
      </c>
      <c r="D31" s="20">
        <v>16189</v>
      </c>
      <c r="E31" s="20">
        <v>15659</v>
      </c>
      <c r="F31" s="20">
        <v>20354</v>
      </c>
      <c r="G31" s="20">
        <v>26287</v>
      </c>
      <c r="H31" s="20">
        <v>17745</v>
      </c>
      <c r="I31" s="20">
        <v>17660</v>
      </c>
      <c r="J31" s="20">
        <v>19034</v>
      </c>
    </row>
    <row r="32" spans="1:10">
      <c r="A32" s="29" t="s">
        <v>14</v>
      </c>
      <c r="B32" s="9" t="s">
        <v>37</v>
      </c>
      <c r="C32" s="20">
        <v>18784</v>
      </c>
      <c r="D32" s="20">
        <v>19371</v>
      </c>
      <c r="E32" s="20">
        <v>21472</v>
      </c>
      <c r="F32" s="20">
        <v>23270</v>
      </c>
      <c r="G32" s="20">
        <v>24167</v>
      </c>
      <c r="H32" s="20">
        <v>23256</v>
      </c>
      <c r="I32" s="20">
        <v>22851</v>
      </c>
      <c r="J32" s="20">
        <v>22875</v>
      </c>
    </row>
    <row r="33" spans="1:10">
      <c r="A33" s="29" t="s">
        <v>19</v>
      </c>
      <c r="B33" s="9" t="s">
        <v>38</v>
      </c>
      <c r="C33" s="20">
        <v>12086</v>
      </c>
      <c r="D33" s="20">
        <v>12545</v>
      </c>
      <c r="E33" s="20">
        <v>11163</v>
      </c>
      <c r="F33" s="20">
        <v>11402</v>
      </c>
      <c r="G33" s="20">
        <v>11385</v>
      </c>
      <c r="H33" s="20">
        <v>14277</v>
      </c>
      <c r="I33" s="20">
        <v>14072</v>
      </c>
      <c r="J33" s="20">
        <v>13047</v>
      </c>
    </row>
    <row r="34" spans="1:10">
      <c r="A34" s="29" t="s">
        <v>21</v>
      </c>
      <c r="B34" s="9" t="s">
        <v>39</v>
      </c>
      <c r="C34" s="20">
        <v>63647</v>
      </c>
      <c r="D34" s="20">
        <v>64417</v>
      </c>
      <c r="E34" s="20">
        <v>65153</v>
      </c>
      <c r="F34" s="20">
        <v>66711</v>
      </c>
      <c r="G34" s="20">
        <v>73750</v>
      </c>
      <c r="H34" s="20">
        <v>72128</v>
      </c>
      <c r="I34" s="20">
        <v>79467</v>
      </c>
      <c r="J34" s="20">
        <v>88976</v>
      </c>
    </row>
    <row r="35" spans="1:10" s="6" customFormat="1">
      <c r="A35" s="30" t="s">
        <v>24</v>
      </c>
      <c r="B35" s="13" t="s">
        <v>40</v>
      </c>
      <c r="C35" s="20">
        <f>SUM(C36:C38)</f>
        <v>261</v>
      </c>
      <c r="D35" s="20">
        <f>SUM(D36:D38)</f>
        <v>260</v>
      </c>
      <c r="E35" s="20">
        <f t="shared" ref="E35" si="15">SUM(E36:E38)</f>
        <v>503</v>
      </c>
      <c r="F35" s="20">
        <f>SUM(F36:F38)</f>
        <v>503</v>
      </c>
      <c r="G35" s="20">
        <f t="shared" ref="G35:H35" si="16">SUM(G36:G38)</f>
        <v>1961</v>
      </c>
      <c r="H35" s="20">
        <f t="shared" si="16"/>
        <v>2046</v>
      </c>
      <c r="I35" s="20">
        <f t="shared" ref="I35:J35" si="17">SUM(I36:I38)</f>
        <v>1934</v>
      </c>
      <c r="J35" s="20">
        <f t="shared" si="17"/>
        <v>1958</v>
      </c>
    </row>
    <row r="36" spans="1:10" s="6" customFormat="1">
      <c r="A36" s="30"/>
      <c r="B36" s="13" t="s">
        <v>41</v>
      </c>
      <c r="C36" s="20">
        <v>146</v>
      </c>
      <c r="D36" s="20">
        <v>145</v>
      </c>
      <c r="E36" s="20">
        <v>386</v>
      </c>
      <c r="F36" s="20">
        <v>386</v>
      </c>
      <c r="G36" s="20">
        <v>1859</v>
      </c>
      <c r="H36" s="20">
        <v>1354</v>
      </c>
      <c r="I36" s="20">
        <v>1327</v>
      </c>
      <c r="J36" s="20">
        <v>1334</v>
      </c>
    </row>
    <row r="37" spans="1:10">
      <c r="A37" s="29"/>
      <c r="B37" s="13" t="s">
        <v>42</v>
      </c>
      <c r="C37" s="20">
        <v>115</v>
      </c>
      <c r="D37" s="20">
        <v>115</v>
      </c>
      <c r="E37" s="20">
        <v>117</v>
      </c>
      <c r="F37" s="20">
        <v>117</v>
      </c>
      <c r="G37" s="20">
        <v>102</v>
      </c>
      <c r="H37" s="20">
        <v>692</v>
      </c>
      <c r="I37" s="20">
        <v>607</v>
      </c>
      <c r="J37" s="20">
        <v>624</v>
      </c>
    </row>
    <row r="38" spans="1:10" hidden="1" outlineLevel="1">
      <c r="A38" s="29"/>
      <c r="B38" s="73" t="s">
        <v>43</v>
      </c>
      <c r="C38" s="74"/>
      <c r="D38" s="74"/>
      <c r="E38" s="74"/>
      <c r="F38" s="74"/>
      <c r="G38" s="74"/>
      <c r="H38" s="74"/>
      <c r="I38" s="74"/>
      <c r="J38" s="74"/>
    </row>
    <row r="39" spans="1:10" collapsed="1">
      <c r="A39" s="29" t="s">
        <v>44</v>
      </c>
      <c r="B39" s="9" t="s">
        <v>45</v>
      </c>
      <c r="C39" s="20">
        <v>42</v>
      </c>
      <c r="D39" s="20">
        <v>48</v>
      </c>
      <c r="E39" s="20">
        <v>51</v>
      </c>
      <c r="F39" s="20">
        <v>50</v>
      </c>
      <c r="G39" s="20">
        <v>62</v>
      </c>
      <c r="H39" s="20">
        <v>48</v>
      </c>
      <c r="I39" s="20">
        <v>48</v>
      </c>
      <c r="J39" s="20">
        <v>50</v>
      </c>
    </row>
    <row r="40" spans="1:10">
      <c r="A40" s="29" t="s">
        <v>46</v>
      </c>
      <c r="B40" s="9" t="s">
        <v>47</v>
      </c>
      <c r="C40" s="20">
        <v>1075</v>
      </c>
      <c r="D40" s="20">
        <v>689</v>
      </c>
      <c r="E40" s="20">
        <v>231</v>
      </c>
      <c r="F40" s="20">
        <v>126</v>
      </c>
      <c r="G40" s="20">
        <v>95</v>
      </c>
      <c r="H40" s="20">
        <v>43</v>
      </c>
      <c r="I40" s="20">
        <v>88</v>
      </c>
      <c r="J40" s="20">
        <v>124</v>
      </c>
    </row>
    <row r="41" spans="1:10">
      <c r="A41" s="29" t="s">
        <v>48</v>
      </c>
      <c r="B41" s="9" t="s">
        <v>49</v>
      </c>
      <c r="C41" s="20">
        <v>2293</v>
      </c>
      <c r="D41" s="20">
        <v>2298</v>
      </c>
      <c r="E41" s="20">
        <v>1937</v>
      </c>
      <c r="F41" s="20">
        <v>2241</v>
      </c>
      <c r="G41" s="20">
        <v>4493</v>
      </c>
      <c r="H41" s="20">
        <v>2434</v>
      </c>
      <c r="I41" s="20">
        <v>2392</v>
      </c>
      <c r="J41" s="20">
        <v>2451</v>
      </c>
    </row>
    <row r="42" spans="1:10">
      <c r="A42" s="29" t="s">
        <v>50</v>
      </c>
      <c r="B42" s="9" t="s">
        <v>51</v>
      </c>
      <c r="C42" s="20">
        <v>41</v>
      </c>
      <c r="D42" s="20">
        <v>37</v>
      </c>
      <c r="E42" s="20">
        <v>42</v>
      </c>
      <c r="F42" s="20">
        <v>44</v>
      </c>
      <c r="G42" s="20">
        <v>43</v>
      </c>
      <c r="H42" s="20">
        <v>44</v>
      </c>
      <c r="I42" s="20">
        <v>44</v>
      </c>
      <c r="J42" s="20">
        <v>36</v>
      </c>
    </row>
    <row r="43" spans="1:10">
      <c r="A43" s="29" t="s">
        <v>52</v>
      </c>
      <c r="B43" s="9" t="s">
        <v>53</v>
      </c>
      <c r="C43" s="20">
        <v>-1466</v>
      </c>
      <c r="D43" s="20">
        <v>-2233</v>
      </c>
      <c r="E43" s="20">
        <v>-1593</v>
      </c>
      <c r="F43" s="20">
        <v>-1421</v>
      </c>
      <c r="G43" s="20">
        <v>-2156</v>
      </c>
      <c r="H43" s="20">
        <v>-2114</v>
      </c>
      <c r="I43" s="20">
        <v>-3359</v>
      </c>
      <c r="J43" s="20">
        <v>-2792</v>
      </c>
    </row>
    <row r="44" spans="1:10" s="7" customFormat="1" ht="13.9">
      <c r="A44" s="31"/>
      <c r="B44" s="15" t="s">
        <v>26</v>
      </c>
      <c r="C44" s="33">
        <f>C43+C42+C41+C40+C39+C35+C34+C33+C32+C31+C30+C29+C28+C24</f>
        <v>420685</v>
      </c>
      <c r="D44" s="33">
        <f>D43+D42+D41+D40+D39+D35+D34+D33+D32+D31+D30+D29+D28+D24</f>
        <v>457021</v>
      </c>
      <c r="E44" s="33">
        <f t="shared" ref="E44" si="18">E43+E42+E41+E40+E39+E35+E34+E33+E32+E31+E30+E29+E28+E24</f>
        <v>472846</v>
      </c>
      <c r="F44" s="33">
        <f>F43+F42+F41+F40+F39+F35+F34+F33+F32+F31+F30+F29+F28+F24</f>
        <v>441979</v>
      </c>
      <c r="G44" s="33">
        <f t="shared" ref="G44:H44" si="19">G43+G42+G41+G40+G39+G35+G34+G33+G32+G31+G30+G29+G28+G24</f>
        <v>447730</v>
      </c>
      <c r="H44" s="33">
        <f t="shared" si="19"/>
        <v>534931</v>
      </c>
      <c r="I44" s="33">
        <f t="shared" ref="I44:J44" si="20">I43+I42+I41+I40+I39+I35+I34+I33+I32+I31+I30+I29+I28+I24</f>
        <v>554309</v>
      </c>
      <c r="J44" s="33">
        <f t="shared" si="20"/>
        <v>563014</v>
      </c>
    </row>
    <row r="45" spans="1:10" s="4" customFormat="1" ht="20.25" customHeight="1">
      <c r="A45" s="25"/>
      <c r="B45" s="15" t="s">
        <v>54</v>
      </c>
      <c r="C45" s="33">
        <f>C22-C44</f>
        <v>6832</v>
      </c>
      <c r="D45" s="33">
        <f>D22-D44</f>
        <v>27822</v>
      </c>
      <c r="E45" s="33">
        <f t="shared" ref="E45" si="21">E22-E44</f>
        <v>3278</v>
      </c>
      <c r="F45" s="33">
        <f>F22-F44</f>
        <v>30587</v>
      </c>
      <c r="G45" s="33">
        <f t="shared" ref="G45:H45" si="22">G22-G44</f>
        <v>12858</v>
      </c>
      <c r="H45" s="33">
        <f t="shared" si="22"/>
        <v>-67517</v>
      </c>
      <c r="I45" s="33">
        <f t="shared" ref="I45:J45" si="23">I22-I44</f>
        <v>-71434</v>
      </c>
      <c r="J45" s="33">
        <f t="shared" si="23"/>
        <v>-79251</v>
      </c>
    </row>
    <row r="46" spans="1:10" s="9" customFormat="1" ht="17.100000000000001" customHeight="1">
      <c r="A46" s="8"/>
      <c r="C46" s="10"/>
      <c r="D46" s="10"/>
    </row>
    <row r="47" spans="1:10" s="13" customFormat="1" ht="11.1" customHeight="1">
      <c r="A47" s="11"/>
      <c r="B47" s="12"/>
      <c r="C47" s="24"/>
      <c r="D47" s="23"/>
    </row>
    <row r="48" spans="1:10" s="13" customFormat="1" ht="14.1" customHeight="1">
      <c r="A48" s="14"/>
      <c r="B48" s="15"/>
      <c r="C48" s="22"/>
      <c r="D48" s="22"/>
    </row>
    <row r="49" spans="1:4" s="13" customFormat="1" ht="14.1" customHeight="1">
      <c r="A49" s="16"/>
      <c r="B49" s="15"/>
      <c r="C49" s="22"/>
      <c r="D49" s="22"/>
    </row>
    <row r="50" spans="1:4" s="13" customFormat="1">
      <c r="A50" s="17"/>
      <c r="C50" s="18"/>
      <c r="D50" s="18"/>
    </row>
    <row r="51" spans="1:4" s="13" customFormat="1">
      <c r="A51" s="17"/>
      <c r="C51" s="18"/>
      <c r="D51" s="18"/>
    </row>
    <row r="52" spans="1:4" s="13" customFormat="1">
      <c r="A52" s="17"/>
      <c r="C52" s="18"/>
      <c r="D52" s="18"/>
    </row>
    <row r="53" spans="1:4" s="13" customFormat="1">
      <c r="A53" s="17"/>
      <c r="C53" s="18"/>
      <c r="D53" s="18"/>
    </row>
    <row r="54" spans="1:4" s="13" customFormat="1">
      <c r="A54" s="17"/>
      <c r="C54" s="18"/>
      <c r="D54" s="18"/>
    </row>
    <row r="55" spans="1:4">
      <c r="B55" s="9"/>
    </row>
  </sheetData>
  <printOptions horizontalCentered="1"/>
  <pageMargins left="0.59055118110236204" right="0.59055118110236204" top="0.59055118110236204" bottom="0.59055118110236204" header="0.511811023622047" footer="0.196850393700787"/>
  <pageSetup paperSize="9" scale="70" orientation="portrait" horizontalDpi="1200" verticalDpi="1200" r:id="rId1"/>
  <headerFooter alignWithMargins="0"/>
  <ignoredErrors>
    <ignoredError sqref="C5" evalError="1" calculatedColumn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1.5 Finanzrechnung">
    <pageSetUpPr fitToPage="1"/>
  </sheetPr>
  <dimension ref="A1:K51"/>
  <sheetViews>
    <sheetView showGridLines="0" zoomScale="91" zoomScaleNormal="91" workbookViewId="0">
      <selection activeCell="E11" sqref="E11"/>
    </sheetView>
  </sheetViews>
  <sheetFormatPr baseColWidth="10" defaultColWidth="11.5703125" defaultRowHeight="13.5"/>
  <cols>
    <col min="1" max="1" width="5" style="42" customWidth="1"/>
    <col min="2" max="2" width="71.28515625" style="34" bestFit="1" customWidth="1"/>
    <col min="3" max="4" width="12.7109375" style="35" customWidth="1"/>
    <col min="5" max="6" width="12.7109375" style="34" customWidth="1"/>
    <col min="7" max="8" width="11.5703125" style="34"/>
    <col min="9" max="9" width="12.42578125" style="34" customWidth="1"/>
    <col min="10" max="254" width="11.5703125" style="34"/>
    <col min="255" max="255" width="3.7109375" style="34" customWidth="1"/>
    <col min="256" max="256" width="13.7109375" style="34" customWidth="1"/>
    <col min="257" max="257" width="40.7109375" style="34" customWidth="1"/>
    <col min="258" max="259" width="14.5703125" style="34" customWidth="1"/>
    <col min="260" max="510" width="11.5703125" style="34"/>
    <col min="511" max="511" width="3.7109375" style="34" customWidth="1"/>
    <col min="512" max="512" width="13.7109375" style="34" customWidth="1"/>
    <col min="513" max="513" width="40.7109375" style="34" customWidth="1"/>
    <col min="514" max="515" width="14.5703125" style="34" customWidth="1"/>
    <col min="516" max="766" width="11.5703125" style="34"/>
    <col min="767" max="767" width="3.7109375" style="34" customWidth="1"/>
    <col min="768" max="768" width="13.7109375" style="34" customWidth="1"/>
    <col min="769" max="769" width="40.7109375" style="34" customWidth="1"/>
    <col min="770" max="771" width="14.5703125" style="34" customWidth="1"/>
    <col min="772" max="1022" width="11.5703125" style="34"/>
    <col min="1023" max="1023" width="3.7109375" style="34" customWidth="1"/>
    <col min="1024" max="1024" width="13.7109375" style="34" customWidth="1"/>
    <col min="1025" max="1025" width="40.7109375" style="34" customWidth="1"/>
    <col min="1026" max="1027" width="14.5703125" style="34" customWidth="1"/>
    <col min="1028" max="1278" width="11.5703125" style="34"/>
    <col min="1279" max="1279" width="3.7109375" style="34" customWidth="1"/>
    <col min="1280" max="1280" width="13.7109375" style="34" customWidth="1"/>
    <col min="1281" max="1281" width="40.7109375" style="34" customWidth="1"/>
    <col min="1282" max="1283" width="14.5703125" style="34" customWidth="1"/>
    <col min="1284" max="1534" width="11.5703125" style="34"/>
    <col min="1535" max="1535" width="3.7109375" style="34" customWidth="1"/>
    <col min="1536" max="1536" width="13.7109375" style="34" customWidth="1"/>
    <col min="1537" max="1537" width="40.7109375" style="34" customWidth="1"/>
    <col min="1538" max="1539" width="14.5703125" style="34" customWidth="1"/>
    <col min="1540" max="1790" width="11.5703125" style="34"/>
    <col min="1791" max="1791" width="3.7109375" style="34" customWidth="1"/>
    <col min="1792" max="1792" width="13.7109375" style="34" customWidth="1"/>
    <col min="1793" max="1793" width="40.7109375" style="34" customWidth="1"/>
    <col min="1794" max="1795" width="14.5703125" style="34" customWidth="1"/>
    <col min="1796" max="2046" width="11.5703125" style="34"/>
    <col min="2047" max="2047" width="3.7109375" style="34" customWidth="1"/>
    <col min="2048" max="2048" width="13.7109375" style="34" customWidth="1"/>
    <col min="2049" max="2049" width="40.7109375" style="34" customWidth="1"/>
    <col min="2050" max="2051" width="14.5703125" style="34" customWidth="1"/>
    <col min="2052" max="2302" width="11.5703125" style="34"/>
    <col min="2303" max="2303" width="3.7109375" style="34" customWidth="1"/>
    <col min="2304" max="2304" width="13.7109375" style="34" customWidth="1"/>
    <col min="2305" max="2305" width="40.7109375" style="34" customWidth="1"/>
    <col min="2306" max="2307" width="14.5703125" style="34" customWidth="1"/>
    <col min="2308" max="2558" width="11.5703125" style="34"/>
    <col min="2559" max="2559" width="3.7109375" style="34" customWidth="1"/>
    <col min="2560" max="2560" width="13.7109375" style="34" customWidth="1"/>
    <col min="2561" max="2561" width="40.7109375" style="34" customWidth="1"/>
    <col min="2562" max="2563" width="14.5703125" style="34" customWidth="1"/>
    <col min="2564" max="2814" width="11.5703125" style="34"/>
    <col min="2815" max="2815" width="3.7109375" style="34" customWidth="1"/>
    <col min="2816" max="2816" width="13.7109375" style="34" customWidth="1"/>
    <col min="2817" max="2817" width="40.7109375" style="34" customWidth="1"/>
    <col min="2818" max="2819" width="14.5703125" style="34" customWidth="1"/>
    <col min="2820" max="3070" width="11.5703125" style="34"/>
    <col min="3071" max="3071" width="3.7109375" style="34" customWidth="1"/>
    <col min="3072" max="3072" width="13.7109375" style="34" customWidth="1"/>
    <col min="3073" max="3073" width="40.7109375" style="34" customWidth="1"/>
    <col min="3074" max="3075" width="14.5703125" style="34" customWidth="1"/>
    <col min="3076" max="3326" width="11.5703125" style="34"/>
    <col min="3327" max="3327" width="3.7109375" style="34" customWidth="1"/>
    <col min="3328" max="3328" width="13.7109375" style="34" customWidth="1"/>
    <col min="3329" max="3329" width="40.7109375" style="34" customWidth="1"/>
    <col min="3330" max="3331" width="14.5703125" style="34" customWidth="1"/>
    <col min="3332" max="3582" width="11.5703125" style="34"/>
    <col min="3583" max="3583" width="3.7109375" style="34" customWidth="1"/>
    <col min="3584" max="3584" width="13.7109375" style="34" customWidth="1"/>
    <col min="3585" max="3585" width="40.7109375" style="34" customWidth="1"/>
    <col min="3586" max="3587" width="14.5703125" style="34" customWidth="1"/>
    <col min="3588" max="3838" width="11.5703125" style="34"/>
    <col min="3839" max="3839" width="3.7109375" style="34" customWidth="1"/>
    <col min="3840" max="3840" width="13.7109375" style="34" customWidth="1"/>
    <col min="3841" max="3841" width="40.7109375" style="34" customWidth="1"/>
    <col min="3842" max="3843" width="14.5703125" style="34" customWidth="1"/>
    <col min="3844" max="4094" width="11.5703125" style="34"/>
    <col min="4095" max="4095" width="3.7109375" style="34" customWidth="1"/>
    <col min="4096" max="4096" width="13.7109375" style="34" customWidth="1"/>
    <col min="4097" max="4097" width="40.7109375" style="34" customWidth="1"/>
    <col min="4098" max="4099" width="14.5703125" style="34" customWidth="1"/>
    <col min="4100" max="4350" width="11.5703125" style="34"/>
    <col min="4351" max="4351" width="3.7109375" style="34" customWidth="1"/>
    <col min="4352" max="4352" width="13.7109375" style="34" customWidth="1"/>
    <col min="4353" max="4353" width="40.7109375" style="34" customWidth="1"/>
    <col min="4354" max="4355" width="14.5703125" style="34" customWidth="1"/>
    <col min="4356" max="4606" width="11.5703125" style="34"/>
    <col min="4607" max="4607" width="3.7109375" style="34" customWidth="1"/>
    <col min="4608" max="4608" width="13.7109375" style="34" customWidth="1"/>
    <col min="4609" max="4609" width="40.7109375" style="34" customWidth="1"/>
    <col min="4610" max="4611" width="14.5703125" style="34" customWidth="1"/>
    <col min="4612" max="4862" width="11.5703125" style="34"/>
    <col min="4863" max="4863" width="3.7109375" style="34" customWidth="1"/>
    <col min="4864" max="4864" width="13.7109375" style="34" customWidth="1"/>
    <col min="4865" max="4865" width="40.7109375" style="34" customWidth="1"/>
    <col min="4866" max="4867" width="14.5703125" style="34" customWidth="1"/>
    <col min="4868" max="5118" width="11.5703125" style="34"/>
    <col min="5119" max="5119" width="3.7109375" style="34" customWidth="1"/>
    <col min="5120" max="5120" width="13.7109375" style="34" customWidth="1"/>
    <col min="5121" max="5121" width="40.7109375" style="34" customWidth="1"/>
    <col min="5122" max="5123" width="14.5703125" style="34" customWidth="1"/>
    <col min="5124" max="5374" width="11.5703125" style="34"/>
    <col min="5375" max="5375" width="3.7109375" style="34" customWidth="1"/>
    <col min="5376" max="5376" width="13.7109375" style="34" customWidth="1"/>
    <col min="5377" max="5377" width="40.7109375" style="34" customWidth="1"/>
    <col min="5378" max="5379" width="14.5703125" style="34" customWidth="1"/>
    <col min="5380" max="5630" width="11.5703125" style="34"/>
    <col min="5631" max="5631" width="3.7109375" style="34" customWidth="1"/>
    <col min="5632" max="5632" width="13.7109375" style="34" customWidth="1"/>
    <col min="5633" max="5633" width="40.7109375" style="34" customWidth="1"/>
    <col min="5634" max="5635" width="14.5703125" style="34" customWidth="1"/>
    <col min="5636" max="5886" width="11.5703125" style="34"/>
    <col min="5887" max="5887" width="3.7109375" style="34" customWidth="1"/>
    <col min="5888" max="5888" width="13.7109375" style="34" customWidth="1"/>
    <col min="5889" max="5889" width="40.7109375" style="34" customWidth="1"/>
    <col min="5890" max="5891" width="14.5703125" style="34" customWidth="1"/>
    <col min="5892" max="6142" width="11.5703125" style="34"/>
    <col min="6143" max="6143" width="3.7109375" style="34" customWidth="1"/>
    <col min="6144" max="6144" width="13.7109375" style="34" customWidth="1"/>
    <col min="6145" max="6145" width="40.7109375" style="34" customWidth="1"/>
    <col min="6146" max="6147" width="14.5703125" style="34" customWidth="1"/>
    <col min="6148" max="6398" width="11.5703125" style="34"/>
    <col min="6399" max="6399" width="3.7109375" style="34" customWidth="1"/>
    <col min="6400" max="6400" width="13.7109375" style="34" customWidth="1"/>
    <col min="6401" max="6401" width="40.7109375" style="34" customWidth="1"/>
    <col min="6402" max="6403" width="14.5703125" style="34" customWidth="1"/>
    <col min="6404" max="6654" width="11.5703125" style="34"/>
    <col min="6655" max="6655" width="3.7109375" style="34" customWidth="1"/>
    <col min="6656" max="6656" width="13.7109375" style="34" customWidth="1"/>
    <col min="6657" max="6657" width="40.7109375" style="34" customWidth="1"/>
    <col min="6658" max="6659" width="14.5703125" style="34" customWidth="1"/>
    <col min="6660" max="6910" width="11.5703125" style="34"/>
    <col min="6911" max="6911" width="3.7109375" style="34" customWidth="1"/>
    <col min="6912" max="6912" width="13.7109375" style="34" customWidth="1"/>
    <col min="6913" max="6913" width="40.7109375" style="34" customWidth="1"/>
    <col min="6914" max="6915" width="14.5703125" style="34" customWidth="1"/>
    <col min="6916" max="7166" width="11.5703125" style="34"/>
    <col min="7167" max="7167" width="3.7109375" style="34" customWidth="1"/>
    <col min="7168" max="7168" width="13.7109375" style="34" customWidth="1"/>
    <col min="7169" max="7169" width="40.7109375" style="34" customWidth="1"/>
    <col min="7170" max="7171" width="14.5703125" style="34" customWidth="1"/>
    <col min="7172" max="7422" width="11.5703125" style="34"/>
    <col min="7423" max="7423" width="3.7109375" style="34" customWidth="1"/>
    <col min="7424" max="7424" width="13.7109375" style="34" customWidth="1"/>
    <col min="7425" max="7425" width="40.7109375" style="34" customWidth="1"/>
    <col min="7426" max="7427" width="14.5703125" style="34" customWidth="1"/>
    <col min="7428" max="7678" width="11.5703125" style="34"/>
    <col min="7679" max="7679" width="3.7109375" style="34" customWidth="1"/>
    <col min="7680" max="7680" width="13.7109375" style="34" customWidth="1"/>
    <col min="7681" max="7681" width="40.7109375" style="34" customWidth="1"/>
    <col min="7682" max="7683" width="14.5703125" style="34" customWidth="1"/>
    <col min="7684" max="7934" width="11.5703125" style="34"/>
    <col min="7935" max="7935" width="3.7109375" style="34" customWidth="1"/>
    <col min="7936" max="7936" width="13.7109375" style="34" customWidth="1"/>
    <col min="7937" max="7937" width="40.7109375" style="34" customWidth="1"/>
    <col min="7938" max="7939" width="14.5703125" style="34" customWidth="1"/>
    <col min="7940" max="8190" width="11.5703125" style="34"/>
    <col min="8191" max="8191" width="3.7109375" style="34" customWidth="1"/>
    <col min="8192" max="8192" width="13.7109375" style="34" customWidth="1"/>
    <col min="8193" max="8193" width="40.7109375" style="34" customWidth="1"/>
    <col min="8194" max="8195" width="14.5703125" style="34" customWidth="1"/>
    <col min="8196" max="8446" width="11.5703125" style="34"/>
    <col min="8447" max="8447" width="3.7109375" style="34" customWidth="1"/>
    <col min="8448" max="8448" width="13.7109375" style="34" customWidth="1"/>
    <col min="8449" max="8449" width="40.7109375" style="34" customWidth="1"/>
    <col min="8450" max="8451" width="14.5703125" style="34" customWidth="1"/>
    <col min="8452" max="8702" width="11.5703125" style="34"/>
    <col min="8703" max="8703" width="3.7109375" style="34" customWidth="1"/>
    <col min="8704" max="8704" width="13.7109375" style="34" customWidth="1"/>
    <col min="8705" max="8705" width="40.7109375" style="34" customWidth="1"/>
    <col min="8706" max="8707" width="14.5703125" style="34" customWidth="1"/>
    <col min="8708" max="8958" width="11.5703125" style="34"/>
    <col min="8959" max="8959" width="3.7109375" style="34" customWidth="1"/>
    <col min="8960" max="8960" width="13.7109375" style="34" customWidth="1"/>
    <col min="8961" max="8961" width="40.7109375" style="34" customWidth="1"/>
    <col min="8962" max="8963" width="14.5703125" style="34" customWidth="1"/>
    <col min="8964" max="9214" width="11.5703125" style="34"/>
    <col min="9215" max="9215" width="3.7109375" style="34" customWidth="1"/>
    <col min="9216" max="9216" width="13.7109375" style="34" customWidth="1"/>
    <col min="9217" max="9217" width="40.7109375" style="34" customWidth="1"/>
    <col min="9218" max="9219" width="14.5703125" style="34" customWidth="1"/>
    <col min="9220" max="9470" width="11.5703125" style="34"/>
    <col min="9471" max="9471" width="3.7109375" style="34" customWidth="1"/>
    <col min="9472" max="9472" width="13.7109375" style="34" customWidth="1"/>
    <col min="9473" max="9473" width="40.7109375" style="34" customWidth="1"/>
    <col min="9474" max="9475" width="14.5703125" style="34" customWidth="1"/>
    <col min="9476" max="9726" width="11.5703125" style="34"/>
    <col min="9727" max="9727" width="3.7109375" style="34" customWidth="1"/>
    <col min="9728" max="9728" width="13.7109375" style="34" customWidth="1"/>
    <col min="9729" max="9729" width="40.7109375" style="34" customWidth="1"/>
    <col min="9730" max="9731" width="14.5703125" style="34" customWidth="1"/>
    <col min="9732" max="9982" width="11.5703125" style="34"/>
    <col min="9983" max="9983" width="3.7109375" style="34" customWidth="1"/>
    <col min="9984" max="9984" width="13.7109375" style="34" customWidth="1"/>
    <col min="9985" max="9985" width="40.7109375" style="34" customWidth="1"/>
    <col min="9986" max="9987" width="14.5703125" style="34" customWidth="1"/>
    <col min="9988" max="10238" width="11.5703125" style="34"/>
    <col min="10239" max="10239" width="3.7109375" style="34" customWidth="1"/>
    <col min="10240" max="10240" width="13.7109375" style="34" customWidth="1"/>
    <col min="10241" max="10241" width="40.7109375" style="34" customWidth="1"/>
    <col min="10242" max="10243" width="14.5703125" style="34" customWidth="1"/>
    <col min="10244" max="10494" width="11.5703125" style="34"/>
    <col min="10495" max="10495" width="3.7109375" style="34" customWidth="1"/>
    <col min="10496" max="10496" width="13.7109375" style="34" customWidth="1"/>
    <col min="10497" max="10497" width="40.7109375" style="34" customWidth="1"/>
    <col min="10498" max="10499" width="14.5703125" style="34" customWidth="1"/>
    <col min="10500" max="10750" width="11.5703125" style="34"/>
    <col min="10751" max="10751" width="3.7109375" style="34" customWidth="1"/>
    <col min="10752" max="10752" width="13.7109375" style="34" customWidth="1"/>
    <col min="10753" max="10753" width="40.7109375" style="34" customWidth="1"/>
    <col min="10754" max="10755" width="14.5703125" style="34" customWidth="1"/>
    <col min="10756" max="11006" width="11.5703125" style="34"/>
    <col min="11007" max="11007" width="3.7109375" style="34" customWidth="1"/>
    <col min="11008" max="11008" width="13.7109375" style="34" customWidth="1"/>
    <col min="11009" max="11009" width="40.7109375" style="34" customWidth="1"/>
    <col min="11010" max="11011" width="14.5703125" style="34" customWidth="1"/>
    <col min="11012" max="11262" width="11.5703125" style="34"/>
    <col min="11263" max="11263" width="3.7109375" style="34" customWidth="1"/>
    <col min="11264" max="11264" width="13.7109375" style="34" customWidth="1"/>
    <col min="11265" max="11265" width="40.7109375" style="34" customWidth="1"/>
    <col min="11266" max="11267" width="14.5703125" style="34" customWidth="1"/>
    <col min="11268" max="11518" width="11.5703125" style="34"/>
    <col min="11519" max="11519" width="3.7109375" style="34" customWidth="1"/>
    <col min="11520" max="11520" width="13.7109375" style="34" customWidth="1"/>
    <col min="11521" max="11521" width="40.7109375" style="34" customWidth="1"/>
    <col min="11522" max="11523" width="14.5703125" style="34" customWidth="1"/>
    <col min="11524" max="11774" width="11.5703125" style="34"/>
    <col min="11775" max="11775" width="3.7109375" style="34" customWidth="1"/>
    <col min="11776" max="11776" width="13.7109375" style="34" customWidth="1"/>
    <col min="11777" max="11777" width="40.7109375" style="34" customWidth="1"/>
    <col min="11778" max="11779" width="14.5703125" style="34" customWidth="1"/>
    <col min="11780" max="12030" width="11.5703125" style="34"/>
    <col min="12031" max="12031" width="3.7109375" style="34" customWidth="1"/>
    <col min="12032" max="12032" width="13.7109375" style="34" customWidth="1"/>
    <col min="12033" max="12033" width="40.7109375" style="34" customWidth="1"/>
    <col min="12034" max="12035" width="14.5703125" style="34" customWidth="1"/>
    <col min="12036" max="12286" width="11.5703125" style="34"/>
    <col min="12287" max="12287" width="3.7109375" style="34" customWidth="1"/>
    <col min="12288" max="12288" width="13.7109375" style="34" customWidth="1"/>
    <col min="12289" max="12289" width="40.7109375" style="34" customWidth="1"/>
    <col min="12290" max="12291" width="14.5703125" style="34" customWidth="1"/>
    <col min="12292" max="12542" width="11.5703125" style="34"/>
    <col min="12543" max="12543" width="3.7109375" style="34" customWidth="1"/>
    <col min="12544" max="12544" width="13.7109375" style="34" customWidth="1"/>
    <col min="12545" max="12545" width="40.7109375" style="34" customWidth="1"/>
    <col min="12546" max="12547" width="14.5703125" style="34" customWidth="1"/>
    <col min="12548" max="12798" width="11.5703125" style="34"/>
    <col min="12799" max="12799" width="3.7109375" style="34" customWidth="1"/>
    <col min="12800" max="12800" width="13.7109375" style="34" customWidth="1"/>
    <col min="12801" max="12801" width="40.7109375" style="34" customWidth="1"/>
    <col min="12802" max="12803" width="14.5703125" style="34" customWidth="1"/>
    <col min="12804" max="13054" width="11.5703125" style="34"/>
    <col min="13055" max="13055" width="3.7109375" style="34" customWidth="1"/>
    <col min="13056" max="13056" width="13.7109375" style="34" customWidth="1"/>
    <col min="13057" max="13057" width="40.7109375" style="34" customWidth="1"/>
    <col min="13058" max="13059" width="14.5703125" style="34" customWidth="1"/>
    <col min="13060" max="13310" width="11.5703125" style="34"/>
    <col min="13311" max="13311" width="3.7109375" style="34" customWidth="1"/>
    <col min="13312" max="13312" width="13.7109375" style="34" customWidth="1"/>
    <col min="13313" max="13313" width="40.7109375" style="34" customWidth="1"/>
    <col min="13314" max="13315" width="14.5703125" style="34" customWidth="1"/>
    <col min="13316" max="13566" width="11.5703125" style="34"/>
    <col min="13567" max="13567" width="3.7109375" style="34" customWidth="1"/>
    <col min="13568" max="13568" width="13.7109375" style="34" customWidth="1"/>
    <col min="13569" max="13569" width="40.7109375" style="34" customWidth="1"/>
    <col min="13570" max="13571" width="14.5703125" style="34" customWidth="1"/>
    <col min="13572" max="13822" width="11.5703125" style="34"/>
    <col min="13823" max="13823" width="3.7109375" style="34" customWidth="1"/>
    <col min="13824" max="13824" width="13.7109375" style="34" customWidth="1"/>
    <col min="13825" max="13825" width="40.7109375" style="34" customWidth="1"/>
    <col min="13826" max="13827" width="14.5703125" style="34" customWidth="1"/>
    <col min="13828" max="14078" width="11.5703125" style="34"/>
    <col min="14079" max="14079" width="3.7109375" style="34" customWidth="1"/>
    <col min="14080" max="14080" width="13.7109375" style="34" customWidth="1"/>
    <col min="14081" max="14081" width="40.7109375" style="34" customWidth="1"/>
    <col min="14082" max="14083" width="14.5703125" style="34" customWidth="1"/>
    <col min="14084" max="14334" width="11.5703125" style="34"/>
    <col min="14335" max="14335" width="3.7109375" style="34" customWidth="1"/>
    <col min="14336" max="14336" width="13.7109375" style="34" customWidth="1"/>
    <col min="14337" max="14337" width="40.7109375" style="34" customWidth="1"/>
    <col min="14338" max="14339" width="14.5703125" style="34" customWidth="1"/>
    <col min="14340" max="14590" width="11.5703125" style="34"/>
    <col min="14591" max="14591" width="3.7109375" style="34" customWidth="1"/>
    <col min="14592" max="14592" width="13.7109375" style="34" customWidth="1"/>
    <col min="14593" max="14593" width="40.7109375" style="34" customWidth="1"/>
    <col min="14594" max="14595" width="14.5703125" style="34" customWidth="1"/>
    <col min="14596" max="14846" width="11.5703125" style="34"/>
    <col min="14847" max="14847" width="3.7109375" style="34" customWidth="1"/>
    <col min="14848" max="14848" width="13.7109375" style="34" customWidth="1"/>
    <col min="14849" max="14849" width="40.7109375" style="34" customWidth="1"/>
    <col min="14850" max="14851" width="14.5703125" style="34" customWidth="1"/>
    <col min="14852" max="15102" width="11.5703125" style="34"/>
    <col min="15103" max="15103" width="3.7109375" style="34" customWidth="1"/>
    <col min="15104" max="15104" width="13.7109375" style="34" customWidth="1"/>
    <col min="15105" max="15105" width="40.7109375" style="34" customWidth="1"/>
    <col min="15106" max="15107" width="14.5703125" style="34" customWidth="1"/>
    <col min="15108" max="15358" width="11.5703125" style="34"/>
    <col min="15359" max="15359" width="3.7109375" style="34" customWidth="1"/>
    <col min="15360" max="15360" width="13.7109375" style="34" customWidth="1"/>
    <col min="15361" max="15361" width="40.7109375" style="34" customWidth="1"/>
    <col min="15362" max="15363" width="14.5703125" style="34" customWidth="1"/>
    <col min="15364" max="15614" width="11.5703125" style="34"/>
    <col min="15615" max="15615" width="3.7109375" style="34" customWidth="1"/>
    <col min="15616" max="15616" width="13.7109375" style="34" customWidth="1"/>
    <col min="15617" max="15617" width="40.7109375" style="34" customWidth="1"/>
    <col min="15618" max="15619" width="14.5703125" style="34" customWidth="1"/>
    <col min="15620" max="15870" width="11.5703125" style="34"/>
    <col min="15871" max="15871" width="3.7109375" style="34" customWidth="1"/>
    <col min="15872" max="15872" width="13.7109375" style="34" customWidth="1"/>
    <col min="15873" max="15873" width="40.7109375" style="34" customWidth="1"/>
    <col min="15874" max="15875" width="14.5703125" style="34" customWidth="1"/>
    <col min="15876" max="16126" width="11.5703125" style="34"/>
    <col min="16127" max="16127" width="3.7109375" style="34" customWidth="1"/>
    <col min="16128" max="16128" width="13.7109375" style="34" customWidth="1"/>
    <col min="16129" max="16129" width="40.7109375" style="34" customWidth="1"/>
    <col min="16130" max="16131" width="14.5703125" style="34" customWidth="1"/>
    <col min="16132" max="16384" width="11.5703125" style="34"/>
  </cols>
  <sheetData>
    <row r="1" spans="1:11" s="70" customFormat="1" ht="30" customHeight="1">
      <c r="A1" s="69" t="s">
        <v>97</v>
      </c>
      <c r="C1" s="71"/>
      <c r="D1" s="72"/>
    </row>
    <row r="2" spans="1:11">
      <c r="A2" s="34"/>
    </row>
    <row r="3" spans="1:11" ht="13.9">
      <c r="A3" s="43"/>
      <c r="B3" s="43"/>
      <c r="C3" s="32">
        <v>2013</v>
      </c>
      <c r="D3" s="32">
        <v>2014</v>
      </c>
      <c r="E3" s="32">
        <v>2015</v>
      </c>
      <c r="F3" s="32">
        <v>2016</v>
      </c>
      <c r="G3" s="32">
        <v>2017</v>
      </c>
      <c r="H3" s="32">
        <v>2018</v>
      </c>
      <c r="I3" s="32">
        <v>2019</v>
      </c>
      <c r="J3" s="32">
        <v>2020</v>
      </c>
    </row>
    <row r="4" spans="1:11" ht="14.25" thickBot="1">
      <c r="A4" s="56"/>
      <c r="B4" s="56"/>
      <c r="C4" s="54" t="s">
        <v>0</v>
      </c>
      <c r="D4" s="54" t="s">
        <v>0</v>
      </c>
      <c r="E4" s="54" t="s">
        <v>0</v>
      </c>
      <c r="F4" s="54" t="s">
        <v>0</v>
      </c>
      <c r="G4" s="54" t="s">
        <v>0</v>
      </c>
      <c r="H4" s="54" t="s">
        <v>0</v>
      </c>
      <c r="I4" s="54" t="s">
        <v>0</v>
      </c>
      <c r="J4" s="54" t="s">
        <v>0</v>
      </c>
    </row>
    <row r="5" spans="1:11" ht="17.100000000000001" customHeight="1">
      <c r="A5" s="44" t="s">
        <v>1</v>
      </c>
      <c r="B5" s="40" t="s">
        <v>55</v>
      </c>
      <c r="C5" s="36"/>
      <c r="D5" s="36"/>
    </row>
    <row r="6" spans="1:11" s="38" customFormat="1">
      <c r="A6" s="45">
        <v>1</v>
      </c>
      <c r="B6" s="37" t="s">
        <v>56</v>
      </c>
      <c r="C6" s="47">
        <f>IF('1.4 Erträge_Aufwendungen'!C45&gt;0,'1.4 Erträge_Aufwendungen'!C45,0)</f>
        <v>6832</v>
      </c>
      <c r="D6" s="46">
        <f>IF('1.4 Erträge_Aufwendungen'!D45&gt;0,'1.4 Erträge_Aufwendungen'!D45,0)</f>
        <v>27822</v>
      </c>
      <c r="E6" s="46">
        <f>IF('1.4 Erträge_Aufwendungen'!E45&gt;0,'1.4 Erträge_Aufwendungen'!E45,0)</f>
        <v>3278</v>
      </c>
      <c r="F6" s="46">
        <f>IF('1.4 Erträge_Aufwendungen'!F45&gt;0,'1.4 Erträge_Aufwendungen'!F45,0)</f>
        <v>30587</v>
      </c>
      <c r="G6" s="46">
        <f>IF('1.4 Erträge_Aufwendungen'!G45&gt;0,'1.4 Erträge_Aufwendungen'!G45,0)</f>
        <v>12858</v>
      </c>
      <c r="H6" s="46">
        <f>IF('1.4 Erträge_Aufwendungen'!H45&gt;0,'1.4 Erträge_Aufwendungen'!H45,0)</f>
        <v>0</v>
      </c>
      <c r="I6" s="46">
        <f>IF('1.4 Erträge_Aufwendungen'!I45&gt;0,'1.4 Erträge_Aufwendungen'!I45,0)</f>
        <v>0</v>
      </c>
      <c r="J6" s="46">
        <f>IF('1.4 Erträge_Aufwendungen'!J45&gt;0,'1.4 Erträge_Aufwendungen'!J45,0)</f>
        <v>0</v>
      </c>
    </row>
    <row r="7" spans="1:11" ht="27">
      <c r="A7" s="48">
        <v>2</v>
      </c>
      <c r="B7" s="55" t="s">
        <v>57</v>
      </c>
      <c r="C7" s="47">
        <v>66</v>
      </c>
      <c r="D7" s="47">
        <v>63</v>
      </c>
      <c r="E7" s="47">
        <v>242</v>
      </c>
      <c r="F7" s="47">
        <v>78</v>
      </c>
      <c r="G7" s="47">
        <v>305</v>
      </c>
      <c r="H7" s="47">
        <v>143</v>
      </c>
      <c r="I7" s="47">
        <v>52</v>
      </c>
      <c r="J7" s="47">
        <v>114</v>
      </c>
    </row>
    <row r="8" spans="1:11" ht="27">
      <c r="A8" s="48">
        <v>3</v>
      </c>
      <c r="B8" s="55" t="s">
        <v>58</v>
      </c>
      <c r="C8" s="47">
        <v>18784</v>
      </c>
      <c r="D8" s="47">
        <v>19359</v>
      </c>
      <c r="E8" s="47">
        <v>21456</v>
      </c>
      <c r="F8" s="47">
        <v>23255</v>
      </c>
      <c r="G8" s="47">
        <v>24137</v>
      </c>
      <c r="H8" s="47">
        <v>23194</v>
      </c>
      <c r="I8" s="47">
        <v>22735</v>
      </c>
      <c r="J8" s="47">
        <v>22578</v>
      </c>
    </row>
    <row r="9" spans="1:11">
      <c r="A9" s="49">
        <v>4</v>
      </c>
      <c r="B9" s="39" t="s">
        <v>59</v>
      </c>
      <c r="C9" s="47"/>
      <c r="D9" s="47"/>
      <c r="E9" s="47"/>
      <c r="F9" s="47"/>
      <c r="G9" s="47"/>
      <c r="H9" s="47"/>
      <c r="I9" s="47"/>
      <c r="J9" s="47"/>
    </row>
    <row r="10" spans="1:11">
      <c r="A10" s="49">
        <v>5</v>
      </c>
      <c r="B10" s="39" t="s">
        <v>60</v>
      </c>
      <c r="C10" s="47">
        <v>0</v>
      </c>
      <c r="D10" s="47">
        <v>0</v>
      </c>
      <c r="E10" s="47">
        <v>0</v>
      </c>
      <c r="F10" s="47">
        <v>0</v>
      </c>
      <c r="G10" s="47"/>
      <c r="H10" s="47"/>
      <c r="I10" s="47"/>
      <c r="J10" s="47"/>
    </row>
    <row r="11" spans="1:11">
      <c r="A11" s="49">
        <v>6</v>
      </c>
      <c r="B11" s="39" t="s">
        <v>61</v>
      </c>
      <c r="C11" s="47">
        <v>4573</v>
      </c>
      <c r="D11" s="47">
        <v>23754</v>
      </c>
      <c r="E11" s="47">
        <v>12000</v>
      </c>
      <c r="F11" s="47">
        <v>11000</v>
      </c>
      <c r="G11" s="47">
        <v>3000</v>
      </c>
      <c r="H11" s="47">
        <v>3222</v>
      </c>
      <c r="I11" s="47">
        <v>-5412</v>
      </c>
      <c r="J11" s="47">
        <v>-2439</v>
      </c>
    </row>
    <row r="12" spans="1:11">
      <c r="A12" s="49">
        <v>7</v>
      </c>
      <c r="B12" s="39" t="s">
        <v>62</v>
      </c>
      <c r="C12" s="47"/>
      <c r="D12" s="47"/>
      <c r="E12" s="47"/>
      <c r="F12" s="47"/>
      <c r="G12" s="47"/>
      <c r="H12" s="47"/>
      <c r="I12" s="47"/>
      <c r="J12" s="47"/>
    </row>
    <row r="13" spans="1:11">
      <c r="A13" s="43"/>
      <c r="B13" s="39" t="s">
        <v>63</v>
      </c>
      <c r="C13" s="47"/>
      <c r="D13" s="47"/>
      <c r="E13" s="47"/>
      <c r="F13" s="47"/>
      <c r="G13" s="47"/>
      <c r="H13" s="47"/>
      <c r="I13" s="47"/>
      <c r="J13" s="47"/>
    </row>
    <row r="14" spans="1:11">
      <c r="A14" s="49">
        <v>8</v>
      </c>
      <c r="B14" s="39" t="s">
        <v>64</v>
      </c>
      <c r="C14" s="47">
        <v>12001</v>
      </c>
      <c r="D14" s="47">
        <v>14473</v>
      </c>
      <c r="E14" s="47">
        <v>11889</v>
      </c>
      <c r="F14" s="47">
        <v>14683</v>
      </c>
      <c r="G14" s="47">
        <v>13954</v>
      </c>
      <c r="H14" s="47">
        <v>17304</v>
      </c>
      <c r="I14" s="47">
        <v>13048</v>
      </c>
      <c r="J14" s="47">
        <v>16877</v>
      </c>
    </row>
    <row r="15" spans="1:11">
      <c r="A15" s="49">
        <v>9</v>
      </c>
      <c r="B15" s="39" t="s">
        <v>65</v>
      </c>
      <c r="C15" s="47"/>
      <c r="D15" s="47"/>
      <c r="E15" s="47"/>
      <c r="F15" s="47"/>
      <c r="G15" s="47"/>
      <c r="H15" s="47"/>
      <c r="I15" s="47"/>
      <c r="J15" s="47"/>
    </row>
    <row r="16" spans="1:11">
      <c r="A16" s="49">
        <v>10</v>
      </c>
      <c r="B16" s="39" t="s">
        <v>66</v>
      </c>
      <c r="C16" s="47">
        <v>13836</v>
      </c>
      <c r="D16" s="47">
        <v>31582</v>
      </c>
      <c r="E16" s="47">
        <v>29351</v>
      </c>
      <c r="F16" s="47">
        <v>38229</v>
      </c>
      <c r="G16" s="47">
        <v>72064</v>
      </c>
      <c r="H16" s="47">
        <v>91741</v>
      </c>
      <c r="I16" s="47">
        <v>53917</v>
      </c>
      <c r="J16" s="47">
        <v>74496</v>
      </c>
      <c r="K16" s="35"/>
    </row>
    <row r="17" spans="1:11">
      <c r="A17" s="49">
        <v>11</v>
      </c>
      <c r="B17" s="39" t="s">
        <v>67</v>
      </c>
      <c r="C17" s="47">
        <v>24047</v>
      </c>
      <c r="D17" s="47">
        <v>41593</v>
      </c>
      <c r="E17" s="47">
        <v>60784</v>
      </c>
      <c r="F17" s="47">
        <v>7801</v>
      </c>
      <c r="G17" s="47">
        <v>0</v>
      </c>
      <c r="H17" s="47">
        <v>44775</v>
      </c>
      <c r="I17" s="47">
        <v>67049</v>
      </c>
      <c r="J17" s="47">
        <v>54166</v>
      </c>
    </row>
    <row r="18" spans="1:11">
      <c r="A18" s="49">
        <v>12</v>
      </c>
      <c r="B18" s="39" t="s">
        <v>68</v>
      </c>
      <c r="C18" s="47"/>
      <c r="D18" s="47"/>
      <c r="E18" s="47"/>
      <c r="F18" s="47"/>
      <c r="G18" s="47"/>
      <c r="H18" s="47"/>
      <c r="I18" s="47"/>
      <c r="J18" s="47"/>
      <c r="K18" s="35"/>
    </row>
    <row r="19" spans="1:11">
      <c r="A19" s="49">
        <v>13</v>
      </c>
      <c r="B19" s="39" t="s">
        <v>69</v>
      </c>
      <c r="C19" s="47"/>
      <c r="D19" s="47"/>
      <c r="E19" s="47"/>
      <c r="F19" s="47"/>
      <c r="G19" s="47"/>
      <c r="H19" s="47"/>
      <c r="I19" s="47"/>
      <c r="J19" s="47"/>
      <c r="K19" s="35"/>
    </row>
    <row r="20" spans="1:11">
      <c r="A20" s="43"/>
      <c r="B20" s="39" t="s">
        <v>70</v>
      </c>
      <c r="C20" s="47"/>
      <c r="D20" s="47"/>
      <c r="E20" s="47"/>
      <c r="F20" s="47"/>
      <c r="G20" s="47"/>
      <c r="H20" s="47"/>
      <c r="I20" s="47"/>
      <c r="J20" s="47"/>
      <c r="K20" s="35"/>
    </row>
    <row r="21" spans="1:11" ht="17.100000000000001" customHeight="1">
      <c r="A21" s="43"/>
      <c r="B21" s="40" t="s">
        <v>71</v>
      </c>
      <c r="C21" s="50">
        <f>SUM(C6:C17,C18:C20)</f>
        <v>80139</v>
      </c>
      <c r="D21" s="50">
        <f>SUM(D6:D17,D18:D20)</f>
        <v>158646</v>
      </c>
      <c r="E21" s="50">
        <f t="shared" ref="E21" si="0">SUM(E6:E17,E18:E20)</f>
        <v>139000</v>
      </c>
      <c r="F21" s="50">
        <f>SUM(F6:F17,F18:F20)</f>
        <v>125633</v>
      </c>
      <c r="G21" s="50">
        <f t="shared" ref="G21:H21" si="1">SUM(G6:G17,G18:G20)</f>
        <v>126318</v>
      </c>
      <c r="H21" s="50">
        <f t="shared" si="1"/>
        <v>180379</v>
      </c>
      <c r="I21" s="50">
        <f t="shared" ref="I21:J21" si="2">SUM(I6:I17,I18:I20)</f>
        <v>151389</v>
      </c>
      <c r="J21" s="50">
        <f t="shared" si="2"/>
        <v>165792</v>
      </c>
    </row>
    <row r="22" spans="1:11" ht="17.100000000000001" customHeight="1">
      <c r="A22" s="44" t="s">
        <v>27</v>
      </c>
      <c r="B22" s="40" t="s">
        <v>72</v>
      </c>
      <c r="C22" s="36"/>
      <c r="D22" s="36"/>
      <c r="K22" s="35"/>
    </row>
    <row r="23" spans="1:11" s="38" customFormat="1">
      <c r="A23" s="45">
        <v>1</v>
      </c>
      <c r="B23" s="37" t="s">
        <v>73</v>
      </c>
      <c r="C23" s="47">
        <f>IF('1.4 Erträge_Aufwendungen'!C45&lt;0,-'1.4 Erträge_Aufwendungen'!C45,0)</f>
        <v>0</v>
      </c>
      <c r="D23" s="47">
        <f>IF('1.4 Erträge_Aufwendungen'!D45&lt;0,-'1.4 Erträge_Aufwendungen'!D45,0)</f>
        <v>0</v>
      </c>
      <c r="E23" s="47">
        <f>IF('1.4 Erträge_Aufwendungen'!E45&lt;0,-'1.4 Erträge_Aufwendungen'!E45,0)</f>
        <v>0</v>
      </c>
      <c r="F23" s="47">
        <f>IF('1.4 Erträge_Aufwendungen'!F45&lt;0,-'1.4 Erträge_Aufwendungen'!F45,0)</f>
        <v>0</v>
      </c>
      <c r="G23" s="47">
        <f>IF('1.4 Erträge_Aufwendungen'!G45&lt;0,-'1.4 Erträge_Aufwendungen'!G45,0)</f>
        <v>0</v>
      </c>
      <c r="H23" s="47">
        <f>IF('1.4 Erträge_Aufwendungen'!H45&lt;0,-'1.4 Erträge_Aufwendungen'!H45,0)</f>
        <v>67517</v>
      </c>
      <c r="I23" s="47">
        <f>IF('1.4 Erträge_Aufwendungen'!I45&lt;0,-'1.4 Erträge_Aufwendungen'!I45,0)</f>
        <v>71434</v>
      </c>
      <c r="J23" s="47">
        <f>IF('1.4 Erträge_Aufwendungen'!J45&lt;0,-'1.4 Erträge_Aufwendungen'!J45,0)</f>
        <v>79251</v>
      </c>
    </row>
    <row r="24" spans="1:11">
      <c r="A24" s="49">
        <v>2</v>
      </c>
      <c r="B24" s="39" t="s">
        <v>74</v>
      </c>
      <c r="C24" s="47">
        <v>16922</v>
      </c>
      <c r="D24" s="47">
        <v>23027</v>
      </c>
      <c r="E24" s="47">
        <v>20970</v>
      </c>
      <c r="F24" s="47">
        <v>34285</v>
      </c>
      <c r="G24" s="47">
        <v>19846</v>
      </c>
      <c r="H24" s="47">
        <v>22307</v>
      </c>
      <c r="I24" s="47">
        <v>20576</v>
      </c>
      <c r="J24" s="47">
        <v>21979</v>
      </c>
      <c r="K24" s="35"/>
    </row>
    <row r="25" spans="1:11">
      <c r="A25" s="49">
        <v>3</v>
      </c>
      <c r="B25" s="39" t="s">
        <v>75</v>
      </c>
      <c r="C25" s="47">
        <v>0</v>
      </c>
      <c r="D25" s="47">
        <v>1</v>
      </c>
      <c r="E25" s="47">
        <v>0</v>
      </c>
      <c r="F25" s="47">
        <v>222</v>
      </c>
      <c r="G25" s="47"/>
      <c r="H25" s="47"/>
      <c r="I25" s="47"/>
      <c r="J25" s="47"/>
    </row>
    <row r="26" spans="1:11">
      <c r="A26" s="49">
        <v>4</v>
      </c>
      <c r="B26" s="39" t="s">
        <v>76</v>
      </c>
      <c r="C26" s="47"/>
      <c r="D26" s="47"/>
      <c r="E26" s="47"/>
      <c r="F26" s="47"/>
      <c r="G26" s="47"/>
      <c r="H26" s="47"/>
      <c r="I26" s="47"/>
      <c r="J26" s="47"/>
      <c r="K26" s="35"/>
    </row>
    <row r="27" spans="1:11">
      <c r="A27" s="49">
        <v>5</v>
      </c>
      <c r="B27" s="39" t="s">
        <v>77</v>
      </c>
      <c r="C27" s="47">
        <v>0</v>
      </c>
      <c r="D27" s="47">
        <v>0</v>
      </c>
      <c r="E27" s="47">
        <v>0</v>
      </c>
      <c r="F27" s="47">
        <v>0</v>
      </c>
      <c r="G27" s="47"/>
      <c r="H27" s="47"/>
      <c r="I27" s="47"/>
      <c r="J27" s="47"/>
      <c r="K27" s="35"/>
    </row>
    <row r="28" spans="1:11">
      <c r="A28" s="49">
        <v>6</v>
      </c>
      <c r="B28" s="39" t="s">
        <v>62</v>
      </c>
      <c r="C28" s="47"/>
      <c r="D28" s="47"/>
      <c r="E28" s="47"/>
      <c r="F28" s="47"/>
      <c r="G28" s="47"/>
      <c r="H28" s="47"/>
      <c r="I28" s="47"/>
      <c r="J28" s="47"/>
    </row>
    <row r="29" spans="1:11">
      <c r="A29" s="43"/>
      <c r="B29" s="39" t="s">
        <v>78</v>
      </c>
      <c r="C29" s="47"/>
      <c r="D29" s="47"/>
      <c r="E29" s="47"/>
      <c r="F29" s="47"/>
      <c r="G29" s="47"/>
      <c r="H29" s="47"/>
      <c r="I29" s="47"/>
      <c r="J29" s="47"/>
    </row>
    <row r="30" spans="1:11">
      <c r="A30" s="49">
        <v>7</v>
      </c>
      <c r="B30" s="39" t="s">
        <v>79</v>
      </c>
      <c r="C30" s="47">
        <v>13495</v>
      </c>
      <c r="D30" s="47">
        <v>1300</v>
      </c>
      <c r="E30" s="47">
        <v>1000</v>
      </c>
      <c r="F30" s="47">
        <v>4000</v>
      </c>
      <c r="G30" s="47"/>
      <c r="H30" s="47"/>
      <c r="I30" s="47"/>
      <c r="J30" s="47"/>
    </row>
    <row r="31" spans="1:11">
      <c r="A31" s="49">
        <v>8</v>
      </c>
      <c r="B31" s="39" t="s">
        <v>80</v>
      </c>
      <c r="C31" s="47">
        <v>12630</v>
      </c>
      <c r="D31" s="47">
        <v>12941</v>
      </c>
      <c r="E31" s="47">
        <v>16968</v>
      </c>
      <c r="F31" s="47">
        <v>12737</v>
      </c>
      <c r="G31" s="47">
        <v>21003</v>
      </c>
      <c r="H31" s="47">
        <v>15174</v>
      </c>
      <c r="I31" s="47">
        <v>17389</v>
      </c>
      <c r="J31" s="47">
        <v>18405</v>
      </c>
    </row>
    <row r="32" spans="1:11">
      <c r="A32" s="49">
        <v>9</v>
      </c>
      <c r="B32" s="39" t="s">
        <v>81</v>
      </c>
      <c r="C32" s="47">
        <v>11557</v>
      </c>
      <c r="D32" s="47">
        <v>11950</v>
      </c>
      <c r="E32" s="47">
        <v>13648</v>
      </c>
      <c r="F32" s="47">
        <v>14668</v>
      </c>
      <c r="G32" s="47">
        <v>14441</v>
      </c>
      <c r="H32" s="47">
        <v>14982</v>
      </c>
      <c r="I32" s="47">
        <v>16178</v>
      </c>
      <c r="J32" s="47">
        <v>29256</v>
      </c>
    </row>
    <row r="33" spans="1:11" s="38" customFormat="1">
      <c r="A33" s="45">
        <v>10</v>
      </c>
      <c r="B33" s="37" t="s">
        <v>82</v>
      </c>
      <c r="C33" s="47">
        <v>35253</v>
      </c>
      <c r="D33" s="47">
        <v>108184</v>
      </c>
      <c r="E33" s="47">
        <v>76009</v>
      </c>
      <c r="F33" s="47">
        <v>47743</v>
      </c>
      <c r="G33" s="47">
        <v>14693</v>
      </c>
      <c r="H33" s="47">
        <v>55581</v>
      </c>
      <c r="I33" s="47">
        <v>23055</v>
      </c>
      <c r="J33" s="47">
        <v>18992</v>
      </c>
      <c r="K33" s="57"/>
    </row>
    <row r="34" spans="1:11">
      <c r="A34" s="49" t="s">
        <v>46</v>
      </c>
      <c r="B34" s="37" t="s">
        <v>83</v>
      </c>
      <c r="C34" s="47">
        <v>0</v>
      </c>
      <c r="D34" s="47">
        <v>0</v>
      </c>
      <c r="E34" s="47">
        <v>0</v>
      </c>
      <c r="F34" s="47">
        <v>0</v>
      </c>
      <c r="G34" s="47">
        <v>18444</v>
      </c>
      <c r="H34" s="47">
        <v>0</v>
      </c>
      <c r="I34" s="47">
        <v>0</v>
      </c>
      <c r="J34" s="47">
        <v>0</v>
      </c>
      <c r="K34" s="38"/>
    </row>
    <row r="35" spans="1:11">
      <c r="A35" s="49" t="s">
        <v>48</v>
      </c>
      <c r="B35" s="39" t="s">
        <v>84</v>
      </c>
      <c r="C35" s="47"/>
      <c r="D35" s="47"/>
      <c r="E35" s="47"/>
      <c r="F35" s="47"/>
      <c r="G35" s="47"/>
      <c r="H35" s="47"/>
      <c r="I35" s="47"/>
      <c r="J35" s="47"/>
      <c r="K35" s="57"/>
    </row>
    <row r="36" spans="1:11">
      <c r="A36" s="49" t="s">
        <v>50</v>
      </c>
      <c r="B36" s="39" t="s">
        <v>85</v>
      </c>
      <c r="C36" s="47"/>
      <c r="D36" s="47"/>
      <c r="E36" s="47"/>
      <c r="F36" s="47"/>
      <c r="G36" s="47"/>
      <c r="H36" s="47"/>
      <c r="I36" s="47"/>
      <c r="J36" s="47"/>
      <c r="K36" s="38"/>
    </row>
    <row r="37" spans="1:11">
      <c r="A37" s="43"/>
      <c r="B37" s="39" t="s">
        <v>86</v>
      </c>
      <c r="C37" s="47">
        <v>0</v>
      </c>
      <c r="D37" s="47">
        <v>0</v>
      </c>
      <c r="E37" s="47">
        <v>0</v>
      </c>
      <c r="F37" s="47">
        <v>0</v>
      </c>
      <c r="G37" s="47"/>
      <c r="H37" s="47"/>
      <c r="I37" s="47"/>
      <c r="J37" s="47"/>
      <c r="K37" s="38"/>
    </row>
    <row r="38" spans="1:11" ht="17.100000000000001" customHeight="1">
      <c r="A38" s="43"/>
      <c r="B38" s="40" t="s">
        <v>71</v>
      </c>
      <c r="C38" s="50">
        <f>SUM(C23:C33,C34,C35:C37)</f>
        <v>89857</v>
      </c>
      <c r="D38" s="50">
        <f>SUM(D23:D33,D34,D35:D37)</f>
        <v>157403</v>
      </c>
      <c r="E38" s="50">
        <f t="shared" ref="E38" si="3">SUM(E23:E33,E34,E35:E37)</f>
        <v>128595</v>
      </c>
      <c r="F38" s="50">
        <f>SUM(F23:F33,F34,F35:F37)</f>
        <v>113655</v>
      </c>
      <c r="G38" s="50">
        <f t="shared" ref="G38:H38" si="4">SUM(G23:G33,G34,G35:G37)</f>
        <v>88427</v>
      </c>
      <c r="H38" s="50">
        <f t="shared" si="4"/>
        <v>175561</v>
      </c>
      <c r="I38" s="50">
        <f t="shared" ref="I38:J38" si="5">SUM(I23:I33,I34,I35:I37)</f>
        <v>148632</v>
      </c>
      <c r="J38" s="50">
        <f t="shared" si="5"/>
        <v>167883</v>
      </c>
      <c r="K38" s="38"/>
    </row>
    <row r="39" spans="1:11" ht="17.100000000000001" customHeight="1">
      <c r="A39" s="44" t="s">
        <v>87</v>
      </c>
      <c r="B39" s="40" t="s">
        <v>88</v>
      </c>
      <c r="C39" s="50">
        <f>C21-C38</f>
        <v>-9718</v>
      </c>
      <c r="D39" s="50">
        <f>D21-D38</f>
        <v>1243</v>
      </c>
      <c r="E39" s="50">
        <f t="shared" ref="E39" si="6">E21-E38</f>
        <v>10405</v>
      </c>
      <c r="F39" s="50">
        <f>F21-F38</f>
        <v>11978</v>
      </c>
      <c r="G39" s="50">
        <f t="shared" ref="G39:H39" si="7">G21-G38</f>
        <v>37891</v>
      </c>
      <c r="H39" s="50">
        <f t="shared" si="7"/>
        <v>4818</v>
      </c>
      <c r="I39" s="50">
        <f t="shared" ref="I39:J39" si="8">I21-I38</f>
        <v>2757</v>
      </c>
      <c r="J39" s="50">
        <f t="shared" si="8"/>
        <v>-2091</v>
      </c>
      <c r="K39" s="38"/>
    </row>
    <row r="40" spans="1:11" ht="17.100000000000001" customHeight="1">
      <c r="A40" s="44" t="s">
        <v>89</v>
      </c>
      <c r="B40" s="40" t="s">
        <v>90</v>
      </c>
      <c r="C40" s="36"/>
      <c r="D40" s="36"/>
      <c r="E40" s="36"/>
      <c r="F40" s="36"/>
      <c r="G40" s="36"/>
      <c r="H40" s="36"/>
      <c r="I40" s="36"/>
      <c r="J40" s="36"/>
      <c r="K40" s="57"/>
    </row>
    <row r="41" spans="1:11">
      <c r="A41" s="43"/>
      <c r="B41" s="39" t="s">
        <v>91</v>
      </c>
      <c r="C41" s="47">
        <f>IF(C39&gt;0,C39,0)</f>
        <v>0</v>
      </c>
      <c r="D41" s="47">
        <f>IF(D39&gt;0,D39,0)</f>
        <v>1243</v>
      </c>
      <c r="E41" s="47">
        <f t="shared" ref="E41" si="9">IF(E39&gt;0,E39,0)</f>
        <v>10405</v>
      </c>
      <c r="F41" s="47">
        <f>IF(F39&gt;0,F39,0)</f>
        <v>11978</v>
      </c>
      <c r="G41" s="47">
        <f t="shared" ref="G41:H41" si="10">IF(G39&gt;0,G39,0)</f>
        <v>37891</v>
      </c>
      <c r="H41" s="47">
        <f t="shared" si="10"/>
        <v>4818</v>
      </c>
      <c r="I41" s="47">
        <f t="shared" ref="I41:J41" si="11">IF(I39&gt;0,I39,0)</f>
        <v>2757</v>
      </c>
      <c r="J41" s="47">
        <f t="shared" si="11"/>
        <v>0</v>
      </c>
      <c r="K41" s="38"/>
    </row>
    <row r="42" spans="1:11">
      <c r="A42" s="43"/>
      <c r="B42" s="39" t="s">
        <v>92</v>
      </c>
      <c r="C42" s="47">
        <v>0</v>
      </c>
      <c r="D42" s="47">
        <v>0</v>
      </c>
      <c r="E42" s="47"/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38"/>
    </row>
    <row r="43" spans="1:11">
      <c r="A43" s="43"/>
      <c r="B43" s="39" t="s">
        <v>93</v>
      </c>
      <c r="C43" s="47">
        <f>IF(C39&lt;0,C39,0)</f>
        <v>-9718</v>
      </c>
      <c r="D43" s="47">
        <f>IF(D39&lt;0,D39,0)</f>
        <v>0</v>
      </c>
      <c r="E43" s="47">
        <f t="shared" ref="E43" si="12">IF(E39&lt;0,E39,0)</f>
        <v>0</v>
      </c>
      <c r="F43" s="47">
        <f>IF(F39&lt;0,F39,0)</f>
        <v>0</v>
      </c>
      <c r="G43" s="47">
        <f t="shared" ref="G43:H43" si="13">IF(G39&lt;0,G39,0)</f>
        <v>0</v>
      </c>
      <c r="H43" s="47">
        <f t="shared" si="13"/>
        <v>0</v>
      </c>
      <c r="I43" s="47">
        <f t="shared" ref="I43:J43" si="14">IF(I39&lt;0,I39,0)</f>
        <v>0</v>
      </c>
      <c r="J43" s="47">
        <f t="shared" si="14"/>
        <v>-2091</v>
      </c>
      <c r="K43" s="38"/>
    </row>
    <row r="44" spans="1:11">
      <c r="A44" s="43"/>
      <c r="B44" s="39" t="s">
        <v>94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57"/>
    </row>
    <row r="45" spans="1:11">
      <c r="A45" s="43"/>
      <c r="B45" s="37" t="s">
        <v>95</v>
      </c>
      <c r="C45" s="47">
        <v>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57"/>
    </row>
    <row r="46" spans="1:11" s="41" customFormat="1" ht="17.100000000000001" customHeight="1">
      <c r="A46" s="43"/>
      <c r="B46" s="40" t="s">
        <v>96</v>
      </c>
      <c r="C46" s="50">
        <f>SUM(C41:C45)</f>
        <v>-9718</v>
      </c>
      <c r="D46" s="50">
        <f>SUM(D41:D45)</f>
        <v>1243</v>
      </c>
      <c r="E46" s="50">
        <f t="shared" ref="E46" si="15">SUM(E41:E45)</f>
        <v>10405</v>
      </c>
      <c r="F46" s="50">
        <f>SUM(F41:F45)</f>
        <v>11978</v>
      </c>
      <c r="G46" s="50">
        <f t="shared" ref="G46:H46" si="16">SUM(G41:G45)</f>
        <v>37891</v>
      </c>
      <c r="H46" s="50">
        <f t="shared" si="16"/>
        <v>4818</v>
      </c>
      <c r="I46" s="50">
        <f t="shared" ref="I46:J46" si="17">SUM(I41:I45)</f>
        <v>2757</v>
      </c>
      <c r="J46" s="50">
        <f t="shared" si="17"/>
        <v>-2091</v>
      </c>
      <c r="K46" s="58"/>
    </row>
    <row r="47" spans="1:11" ht="5.0999999999999996" customHeight="1">
      <c r="A47" s="43"/>
      <c r="B47" s="41"/>
      <c r="C47" s="36"/>
      <c r="D47" s="36"/>
      <c r="E47" s="36"/>
      <c r="F47" s="36"/>
    </row>
    <row r="48" spans="1:11">
      <c r="A48" s="43"/>
      <c r="B48" s="41"/>
      <c r="C48" s="51"/>
      <c r="D48" s="51"/>
      <c r="E48" s="51"/>
      <c r="F48" s="51"/>
    </row>
    <row r="49" spans="1:6" ht="15.4">
      <c r="A49" s="43"/>
      <c r="B49" s="62" t="s">
        <v>99</v>
      </c>
      <c r="C49" s="51"/>
      <c r="D49" s="51"/>
    </row>
    <row r="50" spans="1:6">
      <c r="B50" s="61"/>
      <c r="E50" s="35"/>
      <c r="F50" s="35"/>
    </row>
    <row r="51" spans="1:6" ht="13.9">
      <c r="B51" s="50"/>
      <c r="E51" s="35"/>
      <c r="F51" s="35"/>
    </row>
  </sheetData>
  <printOptions horizontalCentered="1"/>
  <pageMargins left="0.59055118110236204" right="0.59055118110236204" top="0.59055118110236204" bottom="0.59055118110236204" header="0.511811023622047" footer="0.196850393700787"/>
  <pageSetup paperSize="9" scale="71" orientation="portrait" horizontalDpi="1200" verticalDpi="12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1.6 Erträge_Aufwendung">
    <pageSetUpPr fitToPage="1"/>
  </sheetPr>
  <dimension ref="A1:J15"/>
  <sheetViews>
    <sheetView showGridLines="0" view="pageBreakPreview" zoomScale="86" zoomScaleNormal="95" zoomScaleSheetLayoutView="86" workbookViewId="0">
      <selection activeCell="D5" sqref="D5"/>
    </sheetView>
  </sheetViews>
  <sheetFormatPr baseColWidth="10" defaultColWidth="11.42578125" defaultRowHeight="13.5"/>
  <cols>
    <col min="1" max="1" width="5" style="9" customWidth="1"/>
    <col min="2" max="2" width="69.28515625" style="9" bestFit="1" customWidth="1"/>
    <col min="3" max="4" width="15.7109375" style="10" customWidth="1"/>
    <col min="5" max="10" width="11.42578125" style="9"/>
    <col min="11" max="11" width="3.140625" style="9" customWidth="1"/>
    <col min="12" max="16384" width="11.42578125" style="9"/>
  </cols>
  <sheetData>
    <row r="1" spans="1:10" s="67" customFormat="1" ht="30" customHeight="1">
      <c r="A1" s="66" t="s">
        <v>100</v>
      </c>
      <c r="C1" s="68"/>
      <c r="D1" s="68"/>
    </row>
    <row r="2" spans="1:10" ht="23.25" customHeight="1">
      <c r="C2" s="32">
        <v>2013</v>
      </c>
      <c r="D2" s="32">
        <v>2014</v>
      </c>
      <c r="E2" s="32">
        <v>2015</v>
      </c>
      <c r="F2" s="32">
        <v>2016</v>
      </c>
      <c r="G2" s="32">
        <v>2017</v>
      </c>
      <c r="H2" s="32">
        <v>2018</v>
      </c>
      <c r="I2" s="32">
        <v>2019</v>
      </c>
      <c r="J2" s="32">
        <v>2020</v>
      </c>
    </row>
    <row r="3" spans="1:10" ht="14.25" thickBot="1">
      <c r="A3" s="53"/>
      <c r="B3" s="53"/>
      <c r="C3" s="54" t="s">
        <v>0</v>
      </c>
      <c r="D3" s="54" t="s">
        <v>0</v>
      </c>
      <c r="E3" s="54" t="s">
        <v>0</v>
      </c>
      <c r="F3" s="54" t="s">
        <v>0</v>
      </c>
      <c r="G3" s="54" t="s">
        <v>0</v>
      </c>
      <c r="H3" s="54" t="s">
        <v>0</v>
      </c>
      <c r="I3" s="54" t="s">
        <v>0</v>
      </c>
      <c r="J3" s="54" t="s">
        <v>0</v>
      </c>
    </row>
    <row r="4" spans="1:10" s="31" customFormat="1" ht="13.9">
      <c r="B4" s="60" t="s">
        <v>2</v>
      </c>
      <c r="C4" s="59">
        <f>'1.4 Erträge_Aufwendungen'!C22</f>
        <v>427517</v>
      </c>
      <c r="D4" s="59">
        <f>'1.4 Erträge_Aufwendungen'!D22</f>
        <v>484843</v>
      </c>
      <c r="E4" s="59">
        <f>'1.4 Erträge_Aufwendungen'!E22</f>
        <v>476124</v>
      </c>
      <c r="F4" s="59">
        <f>'1.4 Erträge_Aufwendungen'!F22</f>
        <v>472566</v>
      </c>
      <c r="G4" s="59">
        <f>'1.4 Erträge_Aufwendungen'!G22</f>
        <v>460588</v>
      </c>
      <c r="H4" s="59">
        <f>'1.4 Erträge_Aufwendungen'!H22</f>
        <v>467414</v>
      </c>
      <c r="I4" s="59">
        <f>'1.4 Erträge_Aufwendungen'!I22</f>
        <v>482875</v>
      </c>
      <c r="J4" s="59">
        <f>'1.4 Erträge_Aufwendungen'!J22</f>
        <v>483763</v>
      </c>
    </row>
    <row r="5" spans="1:10" s="31" customFormat="1" ht="13.9">
      <c r="B5" s="60" t="s">
        <v>28</v>
      </c>
      <c r="C5" s="59">
        <f>'1.4 Erträge_Aufwendungen'!C44</f>
        <v>420685</v>
      </c>
      <c r="D5" s="59">
        <f>'1.4 Erträge_Aufwendungen'!D44</f>
        <v>457021</v>
      </c>
      <c r="E5" s="59">
        <f>'1.4 Erträge_Aufwendungen'!E44</f>
        <v>472846</v>
      </c>
      <c r="F5" s="59">
        <f>'1.4 Erträge_Aufwendungen'!F44</f>
        <v>441979</v>
      </c>
      <c r="G5" s="59">
        <f>'1.4 Erträge_Aufwendungen'!G44</f>
        <v>447730</v>
      </c>
      <c r="H5" s="59">
        <f>'1.4 Erträge_Aufwendungen'!H44</f>
        <v>534931</v>
      </c>
      <c r="I5" s="59">
        <f>'1.4 Erträge_Aufwendungen'!I44</f>
        <v>554309</v>
      </c>
      <c r="J5" s="59">
        <f>'1.4 Erträge_Aufwendungen'!J44</f>
        <v>563014</v>
      </c>
    </row>
    <row r="6" spans="1:10" s="25" customFormat="1" ht="20.25" customHeight="1">
      <c r="B6" s="15" t="s">
        <v>54</v>
      </c>
      <c r="C6" s="33">
        <f>C4-C5</f>
        <v>6832</v>
      </c>
      <c r="D6" s="33">
        <f t="shared" ref="D6" si="0">D4-D5</f>
        <v>27822</v>
      </c>
      <c r="E6" s="33">
        <f>E4-E5</f>
        <v>3278</v>
      </c>
      <c r="F6" s="33">
        <f>F4-F5</f>
        <v>30587</v>
      </c>
      <c r="G6" s="33">
        <f t="shared" ref="G6:H6" si="1">G4-G5</f>
        <v>12858</v>
      </c>
      <c r="H6" s="33">
        <f t="shared" si="1"/>
        <v>-67517</v>
      </c>
      <c r="I6" s="33">
        <f t="shared" ref="I6:J6" si="2">I4-I5</f>
        <v>-71434</v>
      </c>
      <c r="J6" s="33">
        <f t="shared" si="2"/>
        <v>-79251</v>
      </c>
    </row>
    <row r="7" spans="1:10" ht="17.100000000000001" customHeight="1"/>
    <row r="8" spans="1:10" s="13" customFormat="1" ht="11.1" customHeight="1">
      <c r="B8" s="12"/>
      <c r="C8" s="24"/>
      <c r="D8" s="23"/>
    </row>
    <row r="9" spans="1:10" s="13" customFormat="1" ht="14.1" customHeight="1">
      <c r="B9" s="15"/>
      <c r="C9" s="22"/>
      <c r="D9" s="22"/>
    </row>
    <row r="10" spans="1:10" s="13" customFormat="1" ht="14.1" customHeight="1">
      <c r="B10" s="15"/>
      <c r="C10" s="22"/>
      <c r="D10" s="22"/>
    </row>
    <row r="11" spans="1:10" s="13" customFormat="1">
      <c r="C11" s="18"/>
      <c r="D11" s="18"/>
    </row>
    <row r="12" spans="1:10" s="13" customFormat="1">
      <c r="C12" s="18"/>
      <c r="D12" s="18"/>
    </row>
    <row r="13" spans="1:10" s="13" customFormat="1">
      <c r="C13" s="18"/>
      <c r="D13" s="18"/>
    </row>
    <row r="14" spans="1:10" s="13" customFormat="1">
      <c r="C14" s="18"/>
      <c r="D14" s="18"/>
    </row>
    <row r="15" spans="1:10" s="13" customFormat="1">
      <c r="C15" s="18"/>
      <c r="D15" s="18"/>
    </row>
  </sheetData>
  <printOptions horizontalCentered="1"/>
  <pageMargins left="0.59055118110236204" right="0.59055118110236204" top="0.59055118110236204" bottom="0.59055118110236204" header="0.511811023622047" footer="0.196850393700787"/>
  <pageSetup paperSize="9" scale="51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12</vt:i4>
      </vt:variant>
    </vt:vector>
  </HeadingPairs>
  <TitlesOfParts>
    <vt:vector size="15" baseType="lpstr">
      <vt:lpstr>1.4 Erträge_Aufwendungen</vt:lpstr>
      <vt:lpstr>1.5 Finanzrechnung</vt:lpstr>
      <vt:lpstr>1.6 Erträge_Aufwendungen</vt:lpstr>
      <vt:lpstr>'1.4 Erträge_Aufwendungen'!Akt_Jahr_0</vt:lpstr>
      <vt:lpstr>'1.5 Finanzrechnung'!Akt_Jahr_0</vt:lpstr>
      <vt:lpstr>'1.5 Finanzrechnung'!Bereich_Bezüge</vt:lpstr>
      <vt:lpstr>Bereich_Rahmen_o.D.</vt:lpstr>
      <vt:lpstr>'1.5 Finanzrechnung'!Bereich_za1</vt:lpstr>
      <vt:lpstr>'1.5 Finanzrechnung'!Bereich_ze1</vt:lpstr>
      <vt:lpstr>'1.4 Erträge_Aufwendungen'!bezug1</vt:lpstr>
      <vt:lpstr>'1.4 Erträge_Aufwendungen'!Druckbereich</vt:lpstr>
      <vt:lpstr>'1.5 Finanzrechnung'!Druckbereich</vt:lpstr>
      <vt:lpstr>'1.6 Erträge_Aufwendungen'!Druckbereich</vt:lpstr>
      <vt:lpstr>'1.4 Erträge_Aufwendungen'!ergebnis</vt:lpstr>
      <vt:lpstr>'1.6 Erträge_Aufwendungen'!ergebnis</vt:lpstr>
    </vt:vector>
  </TitlesOfParts>
  <Manager/>
  <Company>RBB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Hitschfeld, Sandra</dc:creator>
  <cp:keywords/>
  <dc:description/>
  <cp:lastModifiedBy>Munz, Sabine</cp:lastModifiedBy>
  <cp:lastPrinted>2018-01-17T11:34:05Z</cp:lastPrinted>
  <dcterms:created xsi:type="dcterms:W3CDTF">2018-01-11T11:39:36Z</dcterms:created>
  <dcterms:modified xsi:type="dcterms:W3CDTF">2021-09-30T12:10:01Z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7780d5d-b4d3-46be-8ba9-6427a4046f65_Enabled">
    <vt:lpwstr>true</vt:lpwstr>
  </property>
  <property fmtid="{D5CDD505-2E9C-101B-9397-08002B2CF9AE}" pid="3" name="MSIP_Label_c7780d5d-b4d3-46be-8ba9-6427a4046f65_SetDate">
    <vt:lpwstr>2021-05-19T06:50:45Z</vt:lpwstr>
  </property>
  <property fmtid="{D5CDD505-2E9C-101B-9397-08002B2CF9AE}" pid="4" name="MSIP_Label_c7780d5d-b4d3-46be-8ba9-6427a4046f65_Method">
    <vt:lpwstr>Standard</vt:lpwstr>
  </property>
  <property fmtid="{D5CDD505-2E9C-101B-9397-08002B2CF9AE}" pid="5" name="MSIP_Label_c7780d5d-b4d3-46be-8ba9-6427a4046f65_Name">
    <vt:lpwstr>Dienstgebrauch</vt:lpwstr>
  </property>
  <property fmtid="{D5CDD505-2E9C-101B-9397-08002B2CF9AE}" pid="6" name="MSIP_Label_c7780d5d-b4d3-46be-8ba9-6427a4046f65_SiteId">
    <vt:lpwstr>ef042fab-e312-4d51-aaed-5bac7b4c33cc</vt:lpwstr>
  </property>
  <property fmtid="{D5CDD505-2E9C-101B-9397-08002B2CF9AE}" pid="7" name="MSIP_Label_c7780d5d-b4d3-46be-8ba9-6427a4046f65_ActionId">
    <vt:lpwstr>3d1d3c76-3019-4cdd-8f0f-407fe846669b</vt:lpwstr>
  </property>
  <property fmtid="{D5CDD505-2E9C-101B-9397-08002B2CF9AE}" pid="8" name="MSIP_Label_c7780d5d-b4d3-46be-8ba9-6427a4046f65_ContentBits">
    <vt:lpwstr>0</vt:lpwstr>
  </property>
</Properties>
</file>